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600" windowHeight="7680" firstSheet="2" activeTab="2"/>
  </bookViews>
  <sheets>
    <sheet name="Biểu 3 Q1" sheetId="20" r:id="rId1"/>
    <sheet name="Biểu 3 Q2" sheetId="30" r:id="rId2"/>
    <sheet name="Biểu 3 Q1.2021" sheetId="33" r:id="rId3"/>
  </sheets>
  <definedNames>
    <definedName name="_xlnm.Print_Titles" localSheetId="0">'Biểu 3 Q1'!#REF!</definedName>
    <definedName name="_xlnm.Print_Titles" localSheetId="2">'Biểu 3 Q1.2021'!#REF!</definedName>
    <definedName name="_xlnm.Print_Titles" localSheetId="1">'Biểu 3 Q2'!#REF!</definedName>
  </definedNames>
  <calcPr calcId="144525"/>
</workbook>
</file>

<file path=xl/calcChain.xml><?xml version="1.0" encoding="utf-8"?>
<calcChain xmlns="http://schemas.openxmlformats.org/spreadsheetml/2006/main">
  <c r="C44" i="33" l="1"/>
  <c r="E43" i="33"/>
  <c r="D42" i="33"/>
  <c r="C42" i="33"/>
  <c r="E41" i="33"/>
  <c r="E40" i="33"/>
  <c r="E39" i="33"/>
  <c r="E38" i="33"/>
  <c r="E37" i="33"/>
  <c r="E36" i="33"/>
  <c r="E35" i="33"/>
  <c r="E34" i="33"/>
  <c r="E33" i="33"/>
  <c r="E32" i="33"/>
  <c r="D31" i="33"/>
  <c r="C31" i="33"/>
  <c r="D23" i="33"/>
  <c r="E18" i="33"/>
  <c r="D17" i="33"/>
  <c r="C16" i="33"/>
  <c r="C15" i="33"/>
  <c r="E17" i="33" l="1"/>
  <c r="D22" i="33"/>
  <c r="E31" i="33"/>
  <c r="E42" i="33"/>
  <c r="D16" i="33"/>
  <c r="F24" i="30"/>
  <c r="F26" i="30"/>
  <c r="F28" i="30"/>
  <c r="F29" i="30"/>
  <c r="F32" i="30"/>
  <c r="F33" i="30"/>
  <c r="F34" i="30"/>
  <c r="F36" i="30"/>
  <c r="F37" i="30"/>
  <c r="F38" i="30"/>
  <c r="F40" i="30"/>
  <c r="F43" i="30"/>
  <c r="F18" i="30"/>
  <c r="C17" i="30"/>
  <c r="G42" i="20"/>
  <c r="F24" i="20"/>
  <c r="F25" i="20"/>
  <c r="F26" i="20"/>
  <c r="F27" i="20"/>
  <c r="F28" i="20"/>
  <c r="F29" i="20"/>
  <c r="F30" i="20"/>
  <c r="F32" i="20"/>
  <c r="F33" i="20"/>
  <c r="F34" i="20"/>
  <c r="F35" i="20"/>
  <c r="F36" i="20"/>
  <c r="F37" i="20"/>
  <c r="F38" i="20"/>
  <c r="F39" i="20"/>
  <c r="F40" i="20"/>
  <c r="F41" i="20"/>
  <c r="F43" i="20"/>
  <c r="D21" i="33" l="1"/>
  <c r="D15" i="33"/>
  <c r="E16" i="33"/>
  <c r="D17" i="30"/>
  <c r="E18" i="30"/>
  <c r="D16" i="20"/>
  <c r="D17" i="20"/>
  <c r="E17" i="20"/>
  <c r="E18" i="20"/>
  <c r="C44" i="30"/>
  <c r="E43" i="30"/>
  <c r="D42" i="30"/>
  <c r="C42" i="30"/>
  <c r="E41" i="30"/>
  <c r="E40" i="30"/>
  <c r="E39" i="30"/>
  <c r="E38" i="30"/>
  <c r="E37" i="30"/>
  <c r="E36" i="30"/>
  <c r="E35" i="30"/>
  <c r="E34" i="30"/>
  <c r="E33" i="30"/>
  <c r="E32" i="30"/>
  <c r="D31" i="30"/>
  <c r="C31" i="30"/>
  <c r="E29" i="30"/>
  <c r="E28" i="30"/>
  <c r="E27" i="30"/>
  <c r="E26" i="30"/>
  <c r="E24" i="30"/>
  <c r="D23" i="30"/>
  <c r="C23" i="30"/>
  <c r="C16" i="30"/>
  <c r="C15" i="30" s="1"/>
  <c r="C16" i="20"/>
  <c r="C15" i="20" s="1"/>
  <c r="C23" i="20"/>
  <c r="C31" i="20"/>
  <c r="C42" i="20"/>
  <c r="C44" i="20"/>
  <c r="E15" i="33" l="1"/>
  <c r="F42" i="30"/>
  <c r="F31" i="30"/>
  <c r="F23" i="30"/>
  <c r="D22" i="30"/>
  <c r="D16" i="30"/>
  <c r="F17" i="30"/>
  <c r="C22" i="30"/>
  <c r="C21" i="30" s="1"/>
  <c r="E16" i="20"/>
  <c r="D15" i="20"/>
  <c r="E15" i="20" s="1"/>
  <c r="E17" i="30"/>
  <c r="E16" i="30"/>
  <c r="E42" i="30"/>
  <c r="E31" i="30"/>
  <c r="E23" i="30"/>
  <c r="F22" i="30" l="1"/>
  <c r="D15" i="30"/>
  <c r="F16" i="30"/>
  <c r="E22" i="30"/>
  <c r="D21" i="30"/>
  <c r="E24" i="20"/>
  <c r="E25" i="20"/>
  <c r="E26" i="20"/>
  <c r="E27" i="20"/>
  <c r="E28" i="20"/>
  <c r="E29" i="20"/>
  <c r="E32" i="20"/>
  <c r="E33" i="20"/>
  <c r="E34" i="20"/>
  <c r="E35" i="20"/>
  <c r="E36" i="20"/>
  <c r="E37" i="20"/>
  <c r="E38" i="20"/>
  <c r="E39" i="20"/>
  <c r="E40" i="20"/>
  <c r="E41" i="20"/>
  <c r="E43" i="20"/>
  <c r="E44" i="20"/>
  <c r="E45" i="20"/>
  <c r="F21" i="30" l="1"/>
  <c r="F15" i="30"/>
  <c r="E15" i="30"/>
  <c r="E21" i="30"/>
  <c r="C21" i="20"/>
  <c r="D31" i="20"/>
  <c r="D23" i="20"/>
  <c r="D42" i="20"/>
  <c r="E42" i="20" l="1"/>
  <c r="F42" i="20"/>
  <c r="E31" i="20"/>
  <c r="F31" i="20"/>
  <c r="E23" i="20"/>
  <c r="F23" i="20"/>
  <c r="D22" i="20"/>
  <c r="F22" i="20" s="1"/>
  <c r="D21" i="20" l="1"/>
  <c r="E22" i="20"/>
  <c r="E21" i="20" l="1"/>
  <c r="F21" i="20"/>
  <c r="E27" i="33" l="1"/>
  <c r="E28" i="33"/>
  <c r="E26" i="33"/>
  <c r="E24" i="33"/>
  <c r="C23" i="33"/>
  <c r="C22" i="33" s="1"/>
  <c r="E29" i="33"/>
  <c r="E23" i="33" l="1"/>
  <c r="C21" i="33"/>
  <c r="E21" i="33" s="1"/>
  <c r="E22" i="33"/>
</calcChain>
</file>

<file path=xl/comments1.xml><?xml version="1.0" encoding="utf-8"?>
<comments xmlns="http://schemas.openxmlformats.org/spreadsheetml/2006/main">
  <authors>
    <author>Mr:Le Minh Khai</author>
  </authors>
  <commentList>
    <comment ref="B25" authorId="0">
      <text>
        <r>
          <rPr>
            <b/>
            <sz val="8"/>
            <color indexed="81"/>
            <rFont val="Tahoma"/>
            <family val="2"/>
          </rPr>
          <t>Mr:Le Minh Khai:</t>
        </r>
        <r>
          <rPr>
            <sz val="8"/>
            <color indexed="81"/>
            <rFont val="Tahoma"/>
            <family val="2"/>
          </rPr>
          <t xml:space="preserve">
</t>
        </r>
      </text>
    </comment>
  </commentList>
</comments>
</file>

<file path=xl/comments2.xml><?xml version="1.0" encoding="utf-8"?>
<comments xmlns="http://schemas.openxmlformats.org/spreadsheetml/2006/main">
  <authors>
    <author>Mr:Le Minh Khai</author>
  </authors>
  <commentList>
    <comment ref="B25" authorId="0">
      <text>
        <r>
          <rPr>
            <b/>
            <sz val="8"/>
            <color indexed="81"/>
            <rFont val="Tahoma"/>
            <family val="2"/>
          </rPr>
          <t>Mr:Le Minh Khai:</t>
        </r>
        <r>
          <rPr>
            <sz val="8"/>
            <color indexed="81"/>
            <rFont val="Tahoma"/>
            <family val="2"/>
          </rPr>
          <t xml:space="preserve">
</t>
        </r>
      </text>
    </comment>
  </commentList>
</comments>
</file>

<file path=xl/comments3.xml><?xml version="1.0" encoding="utf-8"?>
<comments xmlns="http://schemas.openxmlformats.org/spreadsheetml/2006/main">
  <authors>
    <author>Mr:Le Minh Khai</author>
  </authors>
  <commentList>
    <comment ref="B25" authorId="0">
      <text>
        <r>
          <rPr>
            <b/>
            <sz val="8"/>
            <color indexed="81"/>
            <rFont val="Tahoma"/>
            <family val="2"/>
          </rPr>
          <t>Mr:Le Minh Khai:</t>
        </r>
        <r>
          <rPr>
            <sz val="8"/>
            <color indexed="81"/>
            <rFont val="Tahoma"/>
            <family val="2"/>
          </rPr>
          <t xml:space="preserve">
</t>
        </r>
      </text>
    </comment>
  </commentList>
</comments>
</file>

<file path=xl/sharedStrings.xml><?xml version="1.0" encoding="utf-8"?>
<sst xmlns="http://schemas.openxmlformats.org/spreadsheetml/2006/main" count="178" uniqueCount="71">
  <si>
    <t>A</t>
  </si>
  <si>
    <t>I</t>
  </si>
  <si>
    <t>II</t>
  </si>
  <si>
    <t>III</t>
  </si>
  <si>
    <t>B</t>
  </si>
  <si>
    <t>Nội dung</t>
  </si>
  <si>
    <t xml:space="preserve">Số 
TT </t>
  </si>
  <si>
    <t>Tổng số thu, chi, nộp ngân sách phí, lệ phí</t>
  </si>
  <si>
    <t xml:space="preserve"> Số thu phí, lệ phí</t>
  </si>
  <si>
    <t>1.1</t>
  </si>
  <si>
    <t>1.2</t>
  </si>
  <si>
    <t>Chi từ nguồn thu phí được để lại</t>
  </si>
  <si>
    <t xml:space="preserve"> Kinh phí thực hiện chế độ tự chủ </t>
  </si>
  <si>
    <t xml:space="preserve">Kinh phí không thực hiện chế độ tự chủ </t>
  </si>
  <si>
    <t>Dự toán chi ngân sách nhà nước</t>
  </si>
  <si>
    <t>Nguồn ngân sách trong nước</t>
  </si>
  <si>
    <t xml:space="preserve"> Số phí, lệ phí nộp ngân sách nhà nước</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</si>
  <si>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</si>
  <si>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</si>
  <si>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</si>
  <si>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</si>
  <si>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Học phí</t>
  </si>
  <si>
    <t>Mục 6000: Tiền lương</t>
  </si>
  <si>
    <t>Mục 6100: Phụ cấp lương</t>
  </si>
  <si>
    <t>Mục 6200: Tiền thưởng</t>
  </si>
  <si>
    <t>Mục 6250: Phúc lợi tập thể</t>
  </si>
  <si>
    <t>Mục 6300: Các khoản đóng góp</t>
  </si>
  <si>
    <t>Mục 6400: Các khoản thanh toán khác cho cá nhân</t>
  </si>
  <si>
    <t>Chi nghiệp vụ chuyên môn</t>
  </si>
  <si>
    <t>Mục 6950: Mua sắm tài sản phục vụ công tác chuyên môn</t>
  </si>
  <si>
    <t>Mục 7050: Mua sắm tài sản vô hình</t>
  </si>
  <si>
    <t>Các khoản chi khác</t>
  </si>
  <si>
    <t>Mục 7750: Chi khác</t>
  </si>
  <si>
    <t>HIỆU TRƯỞNG</t>
  </si>
  <si>
    <t>Biểu 03</t>
  </si>
  <si>
    <t>Chi thanh toán cho cá nhân</t>
  </si>
  <si>
    <t>Mục 6050: Tiền công trả cho vị trí lao động thường xuyên theo hợp đồng</t>
  </si>
  <si>
    <t xml:space="preserve"> Mục 6500: Thanh toán dịch vụ công cộng</t>
  </si>
  <si>
    <t xml:space="preserve"> Mục 6550: Vật tư văn phòng</t>
  </si>
  <si>
    <t xml:space="preserve"> Mục 6600: Thông tin tuyên truyền liên lạc</t>
  </si>
  <si>
    <t xml:space="preserve"> Mục 6650: Hội nghị</t>
  </si>
  <si>
    <t xml:space="preserve"> Mục 6700: Công tác phí</t>
  </si>
  <si>
    <t xml:space="preserve"> Mục 6750: Chi phí thuê mướn</t>
  </si>
  <si>
    <r>
      <t xml:space="preserve"> Mục 6900:</t>
    </r>
    <r>
      <rPr>
        <b/>
        <sz val="12"/>
        <rFont val="Times New Roman"/>
        <family val="1"/>
      </rPr>
      <t xml:space="preserve"> </t>
    </r>
    <r>
      <rPr>
        <sz val="12"/>
        <rFont val="Times New Roman"/>
        <family val="1"/>
      </rPr>
      <t>Sửa chữa, duy tu tài sản phục vụ công tác chuyên môn và các công trình cơ sở hạ tầng.</t>
    </r>
  </si>
  <si>
    <r>
      <t xml:space="preserve"> </t>
    </r>
    <r>
      <rPr>
        <sz val="12"/>
        <rFont val="Times New Roman"/>
        <family val="1"/>
      </rPr>
      <t>Mục 7000: Chí phí nghiệp vụ chuyên môn của từng ngành</t>
    </r>
  </si>
  <si>
    <t>Thực hiện quý I/Dự toán năm (tỷ lệ %)</t>
  </si>
  <si>
    <t>Thực hiện quý I nay so với cùng kỳ năm trước (tỷ lệ %)</t>
  </si>
  <si>
    <t>CÔNG KHAI THỰC HIỆN DỰ TOÁN THU- CHI NGÂN SÁCH QUÝ I NĂM 2019</t>
  </si>
  <si>
    <t>Dự toán đầu năm 2019</t>
  </si>
  <si>
    <t>Thực hiện quý I năm 2019</t>
  </si>
  <si>
    <t xml:space="preserve">  Đơn vị: TRƯỜNG MN AN SINH B</t>
  </si>
  <si>
    <t xml:space="preserve">         Trường MN An Sinh B công khai tình hình thực hiện dự toán thu-chi ngân sách quý I năm 2019 như sau:</t>
  </si>
  <si>
    <t>ĐV tính:   đồng</t>
  </si>
  <si>
    <t>Đông Triều, ngày 05 tháng 04 năm 2019</t>
  </si>
  <si>
    <t>Lê Thị Phượng</t>
  </si>
  <si>
    <t xml:space="preserve"> Chương: 622 Loại 070 Khoản 071</t>
  </si>
  <si>
    <t>Căn cứ quyết định số: 256/QĐ-PGD&amp;ĐT ngày 27 tháng 12 năm 2018 của phòng Giáo dục &amp; Đào tạo thị xã Đông Triều "Về việc giao dự toán ngân sách năm 2019";</t>
  </si>
  <si>
    <t>Thực hiện 2 quý /Dự toán năm (tỷ lệ %)</t>
  </si>
  <si>
    <t>Thực hiện 2 quý năm nay so với cùng kỳ năm trước (tỷ lệ %)</t>
  </si>
  <si>
    <t>Dự toán đầu năm 2020</t>
  </si>
  <si>
    <t>Thực hiện 2 quý đầu  năm 2020</t>
  </si>
  <si>
    <t xml:space="preserve">         Trường MN An Sinh B công khai tình hình thực hiện dự toán thu-chi ngân sách quý II năm 2020 như sau:</t>
  </si>
  <si>
    <t>Đông Triều, ngày 03 tháng 07 năm 2020</t>
  </si>
  <si>
    <t>CÔNG KHAI THỰC HIỆN DỰ TOÁN THU- CHI NGÂN SÁCH QUÝ II NĂM 2020</t>
  </si>
  <si>
    <t>Đông Triều, ngày 06 tháng 04 năm 2021</t>
  </si>
  <si>
    <t>Căn cứ quyết định số: 182/QĐ-PGD&amp;ĐT ngày 28 tháng 12 năm 2020 của phòng Giáo dục &amp; Đào tạo thị xã Đông Triều "Về việc giao dự toán ngân sách năm 2021";</t>
  </si>
  <si>
    <t xml:space="preserve">         Trường MN An Sinh B công khai tình hình thực hiện dự toán thu-chi ngân sách quý I năm 2021 như sau:</t>
  </si>
  <si>
    <t>Dự toán đầu năm 2021</t>
  </si>
  <si>
    <t>Thực hiện quý I năm 2021</t>
  </si>
  <si>
    <t>CÔNG KHAI THỰC HIỆN DỰ TOÁN THU- CHI NGÂN SÁCH QUÝ I NĂM 2021</t>
  </si>
  <si>
    <t>(Đã ký)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</si>
</sst>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_(* #,##0.0_);_(* \(#,##0.0\);_(* &quot;-&quot;??_);_(@_)"/>
  </numFmts>
  <fonts count="32" x14ac:knownFonts="1">
    <font>
      <sz val="11"/>
      <color theme="1"/>
      <name val="Calibri"/>
      <family val="2"/>
      <charset val="163"/>
      <scheme val="minor"/>
    </font>
    <font>
      <sz val="14"/>
      <color theme="1"/>
      <name val="Cambria"/>
      <family val="1"/>
      <charset val="163"/>
      <scheme val="major"/>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0"/>
      <name val="Arial"/>
      <family val="2"/>
    </font>
    <font>
      <i/>
      <sz val="13"/>
      <color theme="1"/>
      <name val="Cambria"/>
      <family val="1"/>
      <charset val="163"/>
      <scheme val="major"/>
    </font>
    <font>
      <b/>
      <sz val="13"/>
      <color theme="1"/>
      <name val="Cambria"/>
      <family val="1"/>
      <charset val="163"/>
      <scheme val="major"/>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b/>
      <sz val="11"/>
      <color theme="1"/>
      <name val="Times New Roman"/>
      <family val="1"/>
      <charset val="163"/>
    </font>
    <font>
      <b/>
      <sz val="14"/>
      <color theme="1"/>
      <name val="Cambria"/>
      <family val="1"/>
      <scheme val="major"/>
    </font>
    <font>
      <i/>
      <sz val="13"/>
      <color theme="1"/>
      <name val="Times New Roman"/>
      <family val="1"/>
    </font>
    <font>
      <sz val="8"/>
      <color indexed="8"/>
      <name val="Arial"/>
      <family val="2"/>
    </font>
    <font>
      <sz val="11"/>
      <color theme="1"/>
      <name val="Calibri"/>
      <family val="2"/>
      <charset val="163"/>
      <scheme val="minor"/>
    </font>
    <font>
      <b/>
      <sz val="12"/>
      <color theme="1"/>
      <name val="Times New Roman"/>
      <family val="1"/>
    </font>
    <font>
      <sz val="14"/>
      <color theme="1"/>
      <name val="Times New Roman"/>
      <family val="1"/>
    </font>
    <font>
      <b/>
      <u/>
      <sz val="10"/>
      <name val="Times New Roman"/>
      <family val="1"/>
    </font>
    <font>
      <b/>
      <sz val="10"/>
      <name val="Times New Roman"/>
      <family val="1"/>
    </font>
    <font>
      <sz val="12"/>
      <name val="Times New Roman"/>
      <family val="1"/>
    </font>
    <font>
      <sz val="10"/>
      <name val="Times New Roman"/>
      <family val="1"/>
    </font>
    <font>
      <b/>
      <u/>
      <sz val="12"/>
      <name val="Times New Roman"/>
      <family val="1"/>
    </font>
    <font>
      <b/>
      <sz val="12"/>
      <name val="Times New Roman"/>
      <family val="1"/>
    </font>
    <font>
      <b/>
      <sz val="8"/>
      <color indexed="81"/>
      <name val="Tahoma"/>
      <family val="2"/>
    </font>
    <font>
      <sz val="8"/>
      <color indexed="81"/>
      <name val="Tahoma"/>
      <family val="2"/>
    </font>
    <font>
      <b/>
      <i/>
      <sz val="12"/>
      <color theme="1"/>
      <name val=".VnTime"/>
      <family val="2"/>
    </font>
    <font>
      <b/>
      <sz val="12"/>
      <color theme="1"/>
      <name val=".VnTime"/>
      <family val="2"/>
    </font>
    <font>
      <b/>
      <sz val="14"/>
      <color theme="1"/>
      <name val="Cambria"/>
      <family val="1"/>
      <charset val="163"/>
      <scheme val="major"/>
    </font>
    <font>
      <sz val="14"/>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6" fillId="0" borderId="0"/>
    <xf numFmtId="0" fontId="16" fillId="0" borderId="0" applyNumberFormat="0" applyFill="0" applyBorder="0" applyAlignment="0" applyProtection="0">
      <alignment vertical="top"/>
    </xf>
    <xf numFmtId="0" fontId="16" fillId="0" borderId="0" applyNumberFormat="0" applyFill="0" applyBorder="0" applyAlignment="0" applyProtection="0">
      <alignment vertical="top"/>
    </xf>
    <xf numFmtId="164" fontId="6" fillId="0" borderId="0" applyFont="0" applyFill="0" applyBorder="0" applyAlignment="0" applyProtection="0"/>
    <xf numFmtId="164" fontId="17" fillId="0" borderId="0" applyFont="0" applyFill="0" applyBorder="0" applyAlignment="0" applyProtection="0"/>
  </cellStyleXfs>
  <cellXfs count="112">
    <xf numFmtId="0" fontId="0" fillId="0" borderId="0" xfId="0"/>
    <xf numFmtId="0" fontId="1" fillId="0" borderId="0" xfId="0" applyFont="1"/>
    <xf numFmtId="0" fontId="3" fillId="0" borderId="0" xfId="0" applyFont="1"/>
    <xf numFmtId="0" fontId="3" fillId="0" borderId="0" xfId="0" applyFont="1" applyAlignment="1"/>
    <xf numFmtId="0" fontId="2" fillId="0" borderId="1" xfId="0" applyFont="1" applyBorder="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horizontal="center"/>
    </xf>
    <xf numFmtId="0" fontId="3" fillId="0" borderId="5" xfId="0" applyFont="1" applyBorder="1"/>
    <xf numFmtId="0" fontId="3" fillId="0" borderId="0" xfId="0" applyFont="1" applyAlignment="1">
      <alignment horizontal="center"/>
    </xf>
    <xf numFmtId="0" fontId="2" fillId="0" borderId="0" xfId="0" applyFont="1"/>
    <xf numFmtId="0" fontId="28" fillId="0" borderId="0" xfId="0" applyFont="1" applyAlignment="1"/>
    <xf numFmtId="0" fontId="29" fillId="0" borderId="0" xfId="0" applyFont="1"/>
    <xf numFmtId="0" fontId="30" fillId="0" borderId="0" xfId="0" applyFont="1"/>
    <xf numFmtId="0" fontId="2" fillId="0" borderId="2" xfId="0" applyFont="1" applyBorder="1" applyAlignment="1">
      <alignment horizontal="center"/>
    </xf>
    <xf numFmtId="0" fontId="2" fillId="0" borderId="2" xfId="0" applyFont="1" applyBorder="1" applyAlignment="1">
      <alignment wrapText="1"/>
    </xf>
    <xf numFmtId="0" fontId="21" fillId="0" borderId="3" xfId="0" applyFont="1" applyBorder="1" applyAlignment="1">
      <alignment horizontal="center"/>
    </xf>
    <xf numFmtId="0" fontId="3" fillId="0" borderId="3" xfId="0" applyFont="1" applyBorder="1" applyAlignment="1">
      <alignment wrapText="1"/>
    </xf>
    <xf numFmtId="165" fontId="22" fillId="0" borderId="3" xfId="5" applyNumberFormat="1" applyFont="1" applyBorder="1"/>
    <xf numFmtId="1" fontId="4" fillId="0" borderId="3" xfId="0" applyNumberFormat="1"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1" fontId="4" fillId="0" borderId="5" xfId="0" applyNumberFormat="1" applyFont="1" applyBorder="1" applyAlignment="1">
      <alignment horizontal="center"/>
    </xf>
    <xf numFmtId="0" fontId="3" fillId="0" borderId="5" xfId="0" applyFont="1" applyBorder="1" applyAlignment="1">
      <alignment horizontal="center"/>
    </xf>
    <xf numFmtId="0" fontId="3" fillId="0" borderId="5" xfId="0" applyFont="1" applyBorder="1" applyAlignment="1">
      <alignment wrapText="1"/>
    </xf>
    <xf numFmtId="0" fontId="3" fillId="0" borderId="5" xfId="0" applyFont="1" applyBorder="1" applyAlignment="1">
      <alignment horizontal="center" vertical="top" wrapText="1"/>
    </xf>
    <xf numFmtId="165" fontId="18" fillId="0" borderId="5" xfId="5" applyNumberFormat="1" applyFont="1" applyBorder="1"/>
    <xf numFmtId="165" fontId="18" fillId="0" borderId="5" xfId="0" applyNumberFormat="1" applyFont="1" applyBorder="1"/>
    <xf numFmtId="165" fontId="3" fillId="0" borderId="5" xfId="5" applyNumberFormat="1" applyFont="1" applyBorder="1"/>
    <xf numFmtId="165" fontId="3" fillId="0" borderId="5" xfId="0" applyNumberFormat="1" applyFont="1" applyBorder="1"/>
    <xf numFmtId="0" fontId="20" fillId="0" borderId="5" xfId="0" applyFont="1" applyBorder="1" applyAlignment="1">
      <alignment horizontal="center"/>
    </xf>
    <xf numFmtId="0" fontId="24" fillId="0" borderId="5" xfId="0" applyFont="1" applyBorder="1"/>
    <xf numFmtId="165" fontId="24" fillId="0" borderId="5" xfId="5" applyNumberFormat="1" applyFont="1" applyBorder="1"/>
    <xf numFmtId="0" fontId="21" fillId="0" borderId="5" xfId="0" applyFont="1" applyBorder="1" applyAlignment="1">
      <alignment horizontal="center"/>
    </xf>
    <xf numFmtId="0" fontId="22" fillId="0" borderId="5" xfId="0" applyFont="1" applyBorder="1"/>
    <xf numFmtId="165" fontId="22" fillId="0" borderId="5" xfId="5" applyNumberFormat="1" applyFont="1" applyBorder="1"/>
    <xf numFmtId="0" fontId="22" fillId="0" borderId="5" xfId="0" applyFont="1" applyBorder="1" applyAlignment="1">
      <alignment horizontal="left" vertical="center" wrapText="1"/>
    </xf>
    <xf numFmtId="165" fontId="22" fillId="0" borderId="5" xfId="5" applyNumberFormat="1" applyFont="1" applyBorder="1" applyAlignment="1">
      <alignment vertical="center"/>
    </xf>
    <xf numFmtId="0" fontId="22" fillId="0" borderId="5" xfId="0" applyFont="1" applyBorder="1" applyAlignment="1">
      <alignment horizontal="left"/>
    </xf>
    <xf numFmtId="0" fontId="25" fillId="0" borderId="5" xfId="0" applyFont="1" applyBorder="1" applyAlignment="1">
      <alignment horizontal="left" vertical="center" wrapText="1"/>
    </xf>
    <xf numFmtId="0" fontId="23" fillId="0" borderId="5" xfId="0" applyFont="1" applyBorder="1"/>
    <xf numFmtId="165" fontId="25" fillId="0" borderId="5" xfId="5" applyNumberFormat="1" applyFont="1" applyBorder="1"/>
    <xf numFmtId="165" fontId="28" fillId="0" borderId="5" xfId="5" applyNumberFormat="1" applyFont="1" applyBorder="1" applyAlignment="1"/>
    <xf numFmtId="0" fontId="3" fillId="0" borderId="0" xfId="0" applyFont="1" applyAlignment="1">
      <alignment horizontal="center"/>
    </xf>
    <xf numFmtId="0" fontId="2" fillId="0" borderId="0" xfId="0" applyFont="1"/>
    <xf numFmtId="165" fontId="5" fillId="0" borderId="2" xfId="5" applyNumberFormat="1" applyFont="1" applyBorder="1" applyAlignment="1">
      <alignment horizontal="center"/>
    </xf>
    <xf numFmtId="165" fontId="2" fillId="0" borderId="5" xfId="5" applyNumberFormat="1" applyFont="1" applyBorder="1" applyAlignment="1">
      <alignment vertical="top" wrapText="1"/>
    </xf>
    <xf numFmtId="165" fontId="3" fillId="0" borderId="5" xfId="5" applyNumberFormat="1" applyFont="1" applyBorder="1" applyAlignment="1">
      <alignment horizontal="justify" vertical="top" wrapText="1"/>
    </xf>
    <xf numFmtId="165" fontId="4" fillId="0" borderId="2" xfId="5" applyNumberFormat="1" applyFont="1" applyBorder="1" applyAlignment="1">
      <alignment horizontal="center"/>
    </xf>
    <xf numFmtId="2" fontId="4" fillId="0" borderId="5" xfId="0" applyNumberFormat="1" applyFont="1" applyBorder="1" applyAlignment="1">
      <alignment horizontal="center"/>
    </xf>
    <xf numFmtId="166" fontId="4" fillId="0" borderId="2" xfId="5" applyNumberFormat="1" applyFont="1" applyBorder="1" applyAlignment="1">
      <alignment horizontal="right"/>
    </xf>
    <xf numFmtId="0" fontId="4" fillId="0" borderId="2" xfId="0" applyNumberFormat="1" applyFont="1" applyBorder="1" applyAlignment="1">
      <alignment horizontal="right"/>
    </xf>
    <xf numFmtId="0" fontId="3" fillId="0" borderId="5" xfId="0" applyNumberFormat="1" applyFont="1" applyBorder="1"/>
    <xf numFmtId="166" fontId="3" fillId="0" borderId="5" xfId="5" applyNumberFormat="1" applyFont="1" applyBorder="1"/>
    <xf numFmtId="0" fontId="4" fillId="0" borderId="2" xfId="5" applyNumberFormat="1" applyFont="1" applyBorder="1" applyAlignment="1">
      <alignment horizontal="right"/>
    </xf>
    <xf numFmtId="0" fontId="3" fillId="0" borderId="5" xfId="5" applyNumberFormat="1" applyFont="1" applyBorder="1"/>
    <xf numFmtId="0" fontId="2" fillId="0" borderId="1" xfId="0" applyFont="1" applyBorder="1" applyAlignment="1">
      <alignment horizontal="center"/>
    </xf>
    <xf numFmtId="0" fontId="2" fillId="0" borderId="1" xfId="0" applyFont="1" applyBorder="1" applyAlignment="1">
      <alignment wrapText="1"/>
    </xf>
    <xf numFmtId="165" fontId="5" fillId="0" borderId="1" xfId="5" applyNumberFormat="1" applyFont="1" applyBorder="1" applyAlignment="1">
      <alignment horizontal="center"/>
    </xf>
    <xf numFmtId="165" fontId="4" fillId="0" borderId="1" xfId="5" applyNumberFormat="1" applyFont="1" applyBorder="1" applyAlignment="1">
      <alignment horizontal="center"/>
    </xf>
    <xf numFmtId="1" fontId="4" fillId="0" borderId="1" xfId="0" applyNumberFormat="1" applyFont="1" applyBorder="1" applyAlignment="1">
      <alignment horizontal="center"/>
    </xf>
    <xf numFmtId="165" fontId="2" fillId="0" borderId="1" xfId="5" applyNumberFormat="1" applyFont="1" applyBorder="1" applyAlignment="1">
      <alignment vertical="top" wrapText="1"/>
    </xf>
    <xf numFmtId="165" fontId="3" fillId="0" borderId="1" xfId="5" applyNumberFormat="1" applyFont="1" applyBorder="1"/>
    <xf numFmtId="0" fontId="3" fillId="0" borderId="1" xfId="0" applyFont="1" applyBorder="1" applyAlignment="1">
      <alignment horizontal="center"/>
    </xf>
    <xf numFmtId="0" fontId="3" fillId="0" borderId="1" xfId="0" applyFont="1" applyBorder="1" applyAlignment="1">
      <alignment wrapText="1"/>
    </xf>
    <xf numFmtId="165" fontId="3" fillId="0" borderId="1" xfId="5" applyNumberFormat="1" applyFont="1" applyBorder="1" applyAlignment="1">
      <alignment horizontal="justify" vertical="top" wrapText="1"/>
    </xf>
    <xf numFmtId="0" fontId="3" fillId="0" borderId="1" xfId="0" applyFont="1" applyBorder="1"/>
    <xf numFmtId="0" fontId="3" fillId="0" borderId="1" xfId="0" applyFont="1" applyBorder="1" applyAlignment="1">
      <alignment horizontal="center" vertical="top" wrapText="1"/>
    </xf>
    <xf numFmtId="165" fontId="18" fillId="0" borderId="1" xfId="5" applyNumberFormat="1" applyFont="1" applyBorder="1"/>
    <xf numFmtId="165" fontId="18" fillId="0" borderId="1" xfId="0" applyNumberFormat="1" applyFont="1" applyBorder="1"/>
    <xf numFmtId="165" fontId="3" fillId="0" borderId="1" xfId="0" applyNumberFormat="1" applyFont="1" applyBorder="1"/>
    <xf numFmtId="0" fontId="20" fillId="0" borderId="1" xfId="0" applyFont="1" applyBorder="1" applyAlignment="1">
      <alignment horizontal="center"/>
    </xf>
    <xf numFmtId="0" fontId="24" fillId="0" borderId="1" xfId="0" applyFont="1" applyBorder="1"/>
    <xf numFmtId="165" fontId="24" fillId="0" borderId="1" xfId="5" applyNumberFormat="1" applyFont="1" applyBorder="1"/>
    <xf numFmtId="0" fontId="21" fillId="0" borderId="1" xfId="0" applyFont="1" applyBorder="1" applyAlignment="1">
      <alignment horizontal="center"/>
    </xf>
    <xf numFmtId="0" fontId="22" fillId="0" borderId="1" xfId="0" applyFont="1" applyBorder="1"/>
    <xf numFmtId="165" fontId="22" fillId="0" borderId="1" xfId="5" applyNumberFormat="1" applyFont="1" applyBorder="1"/>
    <xf numFmtId="0" fontId="22" fillId="0" borderId="1" xfId="0" applyFont="1" applyBorder="1" applyAlignment="1">
      <alignment horizontal="left" vertical="center" wrapText="1"/>
    </xf>
    <xf numFmtId="165" fontId="22" fillId="0" borderId="1" xfId="5" applyNumberFormat="1" applyFont="1" applyBorder="1" applyAlignment="1">
      <alignment vertical="center"/>
    </xf>
    <xf numFmtId="0" fontId="22" fillId="0" borderId="1" xfId="0" applyFont="1" applyBorder="1" applyAlignment="1">
      <alignment horizontal="left"/>
    </xf>
    <xf numFmtId="0" fontId="25" fillId="0" borderId="1" xfId="0" applyFont="1" applyBorder="1" applyAlignment="1">
      <alignment horizontal="left" vertical="center" wrapText="1"/>
    </xf>
    <xf numFmtId="0" fontId="23" fillId="0" borderId="1" xfId="0" applyFont="1" applyBorder="1"/>
    <xf numFmtId="165" fontId="25" fillId="0" borderId="1" xfId="5" applyNumberFormat="1" applyFont="1" applyBorder="1"/>
    <xf numFmtId="165" fontId="28" fillId="0" borderId="1" xfId="5" applyNumberFormat="1" applyFont="1" applyBorder="1" applyAlignment="1"/>
    <xf numFmtId="3" fontId="3" fillId="0" borderId="0" xfId="0" applyNumberFormat="1" applyFont="1"/>
    <xf numFmtId="0" fontId="3" fillId="0" borderId="0" xfId="0" applyFont="1" applyAlignment="1">
      <alignment horizontal="center"/>
    </xf>
    <xf numFmtId="0" fontId="2" fillId="0" borderId="0" xfId="0" applyFont="1"/>
    <xf numFmtId="165" fontId="2" fillId="0" borderId="5" xfId="5" applyNumberFormat="1" applyFont="1" applyBorder="1" applyAlignment="1">
      <alignment horizontal="center" wrapText="1"/>
    </xf>
    <xf numFmtId="165" fontId="3" fillId="0" borderId="5" xfId="5" applyNumberFormat="1" applyFont="1" applyBorder="1" applyAlignment="1">
      <alignment horizontal="center" wrapText="1"/>
    </xf>
    <xf numFmtId="0" fontId="4" fillId="0" borderId="1" xfId="5" applyNumberFormat="1" applyFont="1" applyBorder="1" applyAlignment="1">
      <alignment horizontal="right"/>
    </xf>
    <xf numFmtId="2" fontId="4" fillId="0" borderId="1" xfId="0" applyNumberFormat="1" applyFont="1" applyBorder="1" applyAlignment="1">
      <alignment horizontal="center"/>
    </xf>
    <xf numFmtId="166" fontId="3" fillId="0" borderId="1" xfId="5" applyNumberFormat="1" applyFont="1" applyBorder="1"/>
    <xf numFmtId="0" fontId="3" fillId="0" borderId="1" xfId="0" applyFont="1" applyBorder="1" applyAlignment="1">
      <alignment horizontal="center" vertical="center"/>
    </xf>
    <xf numFmtId="165" fontId="3" fillId="0" borderId="0" xfId="5" applyNumberFormat="1" applyFont="1"/>
    <xf numFmtId="0" fontId="7" fillId="0" borderId="0" xfId="0" applyFont="1" applyBorder="1" applyAlignment="1">
      <alignment horizontal="center"/>
    </xf>
    <xf numFmtId="0" fontId="8" fillId="0" borderId="0" xfId="0" applyFont="1" applyAlignment="1">
      <alignment horizontal="center"/>
    </xf>
    <xf numFmtId="0" fontId="14"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wrapText="1"/>
    </xf>
    <xf numFmtId="0" fontId="4" fillId="0" borderId="4" xfId="0" applyFont="1" applyBorder="1" applyAlignment="1">
      <alignment horizontal="center"/>
    </xf>
    <xf numFmtId="0" fontId="15" fillId="0" borderId="0" xfId="0" applyFont="1" applyBorder="1" applyAlignment="1">
      <alignment horizontal="center"/>
    </xf>
    <xf numFmtId="0" fontId="31"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xf>
    <xf numFmtId="0" fontId="12" fillId="0" borderId="0" xfId="0" applyFont="1" applyAlignment="1">
      <alignment horizontal="left"/>
    </xf>
    <xf numFmtId="0" fontId="2" fillId="0" borderId="0" xfId="0" applyFont="1"/>
    <xf numFmtId="0" fontId="11" fillId="0" borderId="0" xfId="0" applyFont="1" applyAlignment="1">
      <alignment horizontal="center"/>
    </xf>
    <xf numFmtId="0" fontId="10" fillId="0" borderId="0" xfId="0" applyFont="1" applyAlignment="1">
      <alignment horizontal="center"/>
    </xf>
    <xf numFmtId="0" fontId="19" fillId="0" borderId="0" xfId="0" applyFont="1" applyAlignment="1">
      <alignment horizontal="center"/>
    </xf>
  </cellXfs>
  <cellStyles count="6">
    <cellStyle name="Comma" xfId="5" builtinId="3"/>
    <cellStyle name="Comma 2" xfId="4"/>
    <cellStyle name="Normal" xfId="0" builtinId="0"/>
    <cellStyle name="Normal 2" xfId="1"/>
    <cellStyle name="Normal 3" xfId="2"/>
    <cellStyle name="Normal 4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1009650</xdr:colOff>
      <xdr:row>3</xdr:row>
      <xdr:rowOff>38100</xdr:rowOff>
    </xdr:from>
    <xdr:to>
      <xdr:col>4</xdr:col>
      <xdr:colOff>800100</xdr:colOff>
      <xdr:row>3</xdr:row>
      <xdr:rowOff>38100</xdr:rowOff>
    </xdr:to>
    <xdr:cxnSp macro="">
      <xdr:nvCxnSpPr>
        <xdr:cNvPr id="4" name="Straight Connector 3"/>
        <xdr:cNvCxnSpPr/>
      </xdr:nvCxnSpPr>
      <xdr:spPr>
        <a:xfrm>
          <a:off x="4010025" y="742950"/>
          <a:ext cx="1924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1009650</xdr:colOff>
      <xdr:row>3</xdr:row>
      <xdr:rowOff>38100</xdr:rowOff>
    </xdr:from>
    <xdr:to>
      <xdr:col>4</xdr:col>
      <xdr:colOff>800100</xdr:colOff>
      <xdr:row>3</xdr:row>
      <xdr:rowOff>38100</xdr:rowOff>
    </xdr:to>
    <xdr:cxnSp macro="">
      <xdr:nvCxnSpPr>
        <xdr:cNvPr id="2" name="Straight Connector 1"/>
        <xdr:cNvCxnSpPr/>
      </xdr:nvCxnSpPr>
      <xdr:spPr>
        <a:xfrm>
          <a:off x="4010025" y="742950"/>
          <a:ext cx="1924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1009650</xdr:colOff>
      <xdr:row>3</xdr:row>
      <xdr:rowOff>38100</xdr:rowOff>
    </xdr:from>
    <xdr:to>
      <xdr:col>4</xdr:col>
      <xdr:colOff>800100</xdr:colOff>
      <xdr:row>3</xdr:row>
      <xdr:rowOff>38100</xdr:rowOff>
    </xdr:to>
    <xdr:cxnSp macro="">
      <xdr:nvCxnSpPr>
        <xdr:cNvPr id="2" name="Straight Connector 1"/>
        <xdr:cNvCxnSpPr/>
      </xdr:nvCxnSpPr>
      <xdr:spPr>
        <a:xfrm>
          <a:off x="4152900" y="711200"/>
          <a:ext cx="2063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53"/>
  <sheetViews>
    <sheetView topLeftCell="A16" workbookViewId="0">
      <selection activeCell="C45" sqref="C45"/>
    </sheetView>
  </sheetViews>
  <sheetFormatPr defaultColWidth="9" defaultRowHeight="18" x14ac:dyDescent="0.25"/>
  <cols>
    <col min="1" max="1" width="4.42578125" style="1" customWidth="1"/>
    <col min="2" max="2" width="40.5703125" style="1" customWidth="1"/>
    <col min="3" max="3" width="15.85546875" style="1" customWidth="1"/>
    <col min="4" max="4" width="16.7109375" style="1" customWidth="1"/>
    <col min="5" max="5" width="11.42578125" style="1" customWidth="1"/>
    <col min="6" max="6" width="12.85546875" style="1" customWidth="1"/>
    <col min="7" max="7" width="27.28515625" style="1" customWidth="1"/>
    <col min="8" max="16384" width="9" style="1"/>
  </cols>
  <sheetData>
    <row r="1" spans="1:8" ht="18.75" x14ac:dyDescent="0.3">
      <c r="E1" s="111" t="s">
        <v>34</v>
      </c>
      <c r="F1" s="111"/>
    </row>
    <row r="2" spans="1:8" x14ac:dyDescent="0.25">
      <c r="A2" s="108" t="s">
        <v>50</v>
      </c>
      <c r="B2" s="108"/>
      <c r="C2" s="109" t="s">
        <v>17</v>
      </c>
      <c r="D2" s="109"/>
      <c r="E2" s="109"/>
      <c r="F2" s="109"/>
      <c r="G2" s="2"/>
      <c r="H2" s="2"/>
    </row>
    <row r="3" spans="1:8" ht="18.75" x14ac:dyDescent="0.3">
      <c r="A3" s="108" t="s">
        <v>55</v>
      </c>
      <c r="B3" s="108"/>
      <c r="C3" s="110" t="s">
        <v>18</v>
      </c>
      <c r="D3" s="110"/>
      <c r="E3" s="110"/>
      <c r="F3" s="110"/>
      <c r="G3" s="2"/>
      <c r="H3" s="2"/>
    </row>
    <row r="4" spans="1:8" ht="9.75" customHeight="1" x14ac:dyDescent="0.35">
      <c r="A4" s="10"/>
      <c r="B4" s="10"/>
      <c r="C4" s="103"/>
      <c r="D4" s="103"/>
      <c r="E4" s="103"/>
      <c r="F4" s="103"/>
      <c r="G4" s="2"/>
      <c r="H4" s="2"/>
    </row>
    <row r="5" spans="1:8" ht="18.75" x14ac:dyDescent="0.3">
      <c r="A5" s="10"/>
      <c r="B5" s="10"/>
      <c r="C5" s="104" t="s">
        <v>53</v>
      </c>
      <c r="D5" s="104"/>
      <c r="E5" s="104"/>
      <c r="F5" s="104"/>
      <c r="G5" s="2"/>
      <c r="H5" s="2"/>
    </row>
    <row r="6" spans="1:8" ht="30" customHeight="1" x14ac:dyDescent="0.25">
      <c r="A6" s="105" t="s">
        <v>47</v>
      </c>
      <c r="B6" s="105"/>
      <c r="C6" s="105"/>
      <c r="D6" s="105"/>
      <c r="E6" s="105"/>
      <c r="F6" s="105"/>
      <c r="G6" s="2"/>
      <c r="H6" s="2"/>
    </row>
    <row r="7" spans="1:8" ht="17.45" x14ac:dyDescent="0.35">
      <c r="A7" s="106"/>
      <c r="B7" s="106"/>
      <c r="C7" s="106"/>
      <c r="D7" s="106"/>
      <c r="E7" s="106"/>
      <c r="F7" s="106"/>
    </row>
    <row r="8" spans="1:8" ht="37.5" customHeight="1" x14ac:dyDescent="0.25">
      <c r="A8" s="99" t="s">
        <v>19</v>
      </c>
      <c r="B8" s="107"/>
      <c r="C8" s="107"/>
      <c r="D8" s="107"/>
      <c r="E8" s="107"/>
      <c r="F8" s="107"/>
      <c r="G8" s="3"/>
      <c r="H8" s="2"/>
    </row>
    <row r="9" spans="1:8" ht="55.5" customHeight="1" x14ac:dyDescent="0.25">
      <c r="A9" s="97" t="s">
        <v>20</v>
      </c>
      <c r="B9" s="98"/>
      <c r="C9" s="98"/>
      <c r="D9" s="98"/>
      <c r="E9" s="98"/>
      <c r="F9" s="98"/>
      <c r="G9" s="3"/>
      <c r="H9" s="2"/>
    </row>
    <row r="10" spans="1:8" ht="55.5" customHeight="1" x14ac:dyDescent="0.25">
      <c r="A10" s="102" t="s">
        <v>56</v>
      </c>
      <c r="B10" s="102"/>
      <c r="C10" s="102"/>
      <c r="D10" s="102"/>
      <c r="E10" s="102"/>
      <c r="F10" s="102"/>
      <c r="G10" s="3"/>
      <c r="H10" s="2"/>
    </row>
    <row r="11" spans="1:8" ht="36.75" customHeight="1" x14ac:dyDescent="0.25">
      <c r="A11" s="99" t="s">
        <v>51</v>
      </c>
      <c r="B11" s="99"/>
      <c r="C11" s="99"/>
      <c r="D11" s="99"/>
      <c r="E11" s="99"/>
      <c r="F11" s="99"/>
      <c r="G11" s="3"/>
      <c r="H11" s="2"/>
    </row>
    <row r="12" spans="1:8" ht="21.75" customHeight="1" x14ac:dyDescent="0.25">
      <c r="A12" s="9"/>
      <c r="B12" s="9"/>
      <c r="C12" s="9"/>
      <c r="D12" s="9"/>
      <c r="E12" s="100" t="s">
        <v>52</v>
      </c>
      <c r="F12" s="100"/>
      <c r="G12" s="9"/>
      <c r="H12" s="2"/>
    </row>
    <row r="13" spans="1:8" s="7" customFormat="1" ht="78.75" x14ac:dyDescent="0.25">
      <c r="A13" s="6" t="s">
        <v>6</v>
      </c>
      <c r="B13" s="4" t="s">
        <v>5</v>
      </c>
      <c r="C13" s="6" t="s">
        <v>48</v>
      </c>
      <c r="D13" s="6" t="s">
        <v>49</v>
      </c>
      <c r="E13" s="6" t="s">
        <v>45</v>
      </c>
      <c r="F13" s="6" t="s">
        <v>46</v>
      </c>
      <c r="G13" s="9"/>
      <c r="H13" s="9"/>
    </row>
    <row r="14" spans="1:8" ht="17.45" x14ac:dyDescent="0.35">
      <c r="A14" s="5">
        <v>1</v>
      </c>
      <c r="B14" s="5">
        <v>2</v>
      </c>
      <c r="C14" s="5">
        <v>3</v>
      </c>
      <c r="D14" s="5">
        <v>4</v>
      </c>
      <c r="E14" s="5">
        <v>5</v>
      </c>
      <c r="F14" s="5">
        <v>6</v>
      </c>
      <c r="G14" s="2"/>
      <c r="H14" s="2"/>
    </row>
    <row r="15" spans="1:8" ht="25.5" customHeight="1" x14ac:dyDescent="0.25">
      <c r="A15" s="14" t="s">
        <v>0</v>
      </c>
      <c r="B15" s="15" t="s">
        <v>7</v>
      </c>
      <c r="C15" s="45">
        <f>C16</f>
        <v>35000000</v>
      </c>
      <c r="D15" s="48">
        <f>D16</f>
        <v>130900</v>
      </c>
      <c r="E15" s="49">
        <f t="shared" ref="E15:E18" si="0">D15/C15*100</f>
        <v>0.374</v>
      </c>
      <c r="F15" s="51"/>
      <c r="G15" s="2"/>
      <c r="H15" s="2"/>
    </row>
    <row r="16" spans="1:8" ht="25.5" customHeight="1" x14ac:dyDescent="0.25">
      <c r="A16" s="20" t="s">
        <v>1</v>
      </c>
      <c r="B16" s="21" t="s">
        <v>8</v>
      </c>
      <c r="C16" s="46">
        <f>C17</f>
        <v>35000000</v>
      </c>
      <c r="D16" s="28">
        <f>D17</f>
        <v>130900</v>
      </c>
      <c r="E16" s="49">
        <f t="shared" si="0"/>
        <v>0.374</v>
      </c>
      <c r="F16" s="52"/>
      <c r="G16" s="2"/>
      <c r="H16" s="2"/>
    </row>
    <row r="17" spans="1:8" ht="25.5" customHeight="1" x14ac:dyDescent="0.25">
      <c r="A17" s="23">
        <v>1</v>
      </c>
      <c r="B17" s="24" t="s">
        <v>21</v>
      </c>
      <c r="C17" s="47">
        <v>35000000</v>
      </c>
      <c r="D17" s="28">
        <f>D18</f>
        <v>130900</v>
      </c>
      <c r="E17" s="49">
        <f t="shared" si="0"/>
        <v>0.374</v>
      </c>
      <c r="F17" s="52"/>
      <c r="G17" s="2"/>
      <c r="H17" s="2"/>
    </row>
    <row r="18" spans="1:8" ht="25.5" customHeight="1" x14ac:dyDescent="0.25">
      <c r="A18" s="20" t="s">
        <v>2</v>
      </c>
      <c r="B18" s="21" t="s">
        <v>11</v>
      </c>
      <c r="C18" s="47">
        <v>35000000</v>
      </c>
      <c r="D18" s="28">
        <v>130900</v>
      </c>
      <c r="E18" s="49">
        <f t="shared" si="0"/>
        <v>0.374</v>
      </c>
      <c r="F18" s="52"/>
      <c r="G18" s="2"/>
      <c r="H18" s="2"/>
    </row>
    <row r="19" spans="1:8" ht="25.5" customHeight="1" x14ac:dyDescent="0.25">
      <c r="A19" s="20" t="s">
        <v>3</v>
      </c>
      <c r="B19" s="21" t="s">
        <v>16</v>
      </c>
      <c r="C19" s="8">
        <v>0</v>
      </c>
      <c r="D19" s="28">
        <v>0</v>
      </c>
      <c r="E19" s="22"/>
      <c r="F19" s="52"/>
      <c r="G19" s="2"/>
      <c r="H19" s="2"/>
    </row>
    <row r="20" spans="1:8" ht="25.5" customHeight="1" x14ac:dyDescent="0.25">
      <c r="A20" s="20" t="s">
        <v>4</v>
      </c>
      <c r="B20" s="21" t="s">
        <v>14</v>
      </c>
      <c r="C20" s="25"/>
      <c r="D20" s="28"/>
      <c r="E20" s="22"/>
      <c r="F20" s="52"/>
      <c r="G20" s="2"/>
      <c r="H20" s="2"/>
    </row>
    <row r="21" spans="1:8" ht="25.5" customHeight="1" x14ac:dyDescent="0.25">
      <c r="A21" s="20" t="s">
        <v>1</v>
      </c>
      <c r="B21" s="21" t="s">
        <v>15</v>
      </c>
      <c r="C21" s="26">
        <f>C22+C44</f>
        <v>3155000000</v>
      </c>
      <c r="D21" s="27">
        <f>D22+D44</f>
        <v>566393800</v>
      </c>
      <c r="E21" s="22">
        <f t="shared" ref="E21:E45" si="1">D21/C21*100</f>
        <v>17.952259904912836</v>
      </c>
      <c r="F21" s="53">
        <f>D21/G21*100</f>
        <v>127.46643729658371</v>
      </c>
      <c r="G21" s="84">
        <v>444347400</v>
      </c>
      <c r="H21" s="2"/>
    </row>
    <row r="22" spans="1:8" ht="25.5" customHeight="1" x14ac:dyDescent="0.25">
      <c r="A22" s="23" t="s">
        <v>9</v>
      </c>
      <c r="B22" s="24" t="s">
        <v>12</v>
      </c>
      <c r="C22" s="28">
        <v>2905000000</v>
      </c>
      <c r="D22" s="29">
        <f>D23+D31+D42</f>
        <v>566393800</v>
      </c>
      <c r="E22" s="22">
        <f t="shared" si="1"/>
        <v>19.497204819277108</v>
      </c>
      <c r="F22" s="53">
        <f t="shared" ref="F22:F43" si="2">D22/G22*100</f>
        <v>127.46643729658371</v>
      </c>
      <c r="G22" s="84">
        <v>444347400</v>
      </c>
      <c r="H22" s="2"/>
    </row>
    <row r="23" spans="1:8" ht="25.5" customHeight="1" x14ac:dyDescent="0.25">
      <c r="A23" s="30">
        <v>1</v>
      </c>
      <c r="B23" s="31" t="s">
        <v>35</v>
      </c>
      <c r="C23" s="32">
        <f>C24+C25+C26+C27+C28+C29+C30</f>
        <v>2448000000</v>
      </c>
      <c r="D23" s="32">
        <f>SUM(D24:D30)</f>
        <v>447133400</v>
      </c>
      <c r="E23" s="22">
        <f t="shared" si="1"/>
        <v>18.265253267973854</v>
      </c>
      <c r="F23" s="53">
        <f t="shared" si="2"/>
        <v>113.49191401960819</v>
      </c>
      <c r="G23" s="84">
        <v>393978200</v>
      </c>
      <c r="H23" s="2"/>
    </row>
    <row r="24" spans="1:8" ht="25.5" customHeight="1" x14ac:dyDescent="0.25">
      <c r="A24" s="33"/>
      <c r="B24" s="34" t="s">
        <v>22</v>
      </c>
      <c r="C24" s="35">
        <v>680000000</v>
      </c>
      <c r="D24" s="35">
        <v>302889200</v>
      </c>
      <c r="E24" s="22">
        <f t="shared" si="1"/>
        <v>44.542529411764711</v>
      </c>
      <c r="F24" s="53">
        <f t="shared" si="2"/>
        <v>139.47929862758343</v>
      </c>
      <c r="G24" s="84">
        <v>217157100</v>
      </c>
      <c r="H24" s="2"/>
    </row>
    <row r="25" spans="1:8" ht="33" customHeight="1" x14ac:dyDescent="0.25">
      <c r="A25" s="33"/>
      <c r="B25" s="36" t="s">
        <v>36</v>
      </c>
      <c r="C25" s="37">
        <v>780000000</v>
      </c>
      <c r="D25" s="37"/>
      <c r="E25" s="22">
        <f t="shared" si="1"/>
        <v>0</v>
      </c>
      <c r="F25" s="53">
        <f t="shared" si="2"/>
        <v>0</v>
      </c>
      <c r="G25" s="84">
        <v>52981500</v>
      </c>
      <c r="H25" s="2"/>
    </row>
    <row r="26" spans="1:8" ht="25.5" customHeight="1" x14ac:dyDescent="0.25">
      <c r="A26" s="33"/>
      <c r="B26" s="34" t="s">
        <v>23</v>
      </c>
      <c r="C26" s="35">
        <v>490000000</v>
      </c>
      <c r="D26" s="35">
        <v>82175500</v>
      </c>
      <c r="E26" s="22">
        <f t="shared" si="1"/>
        <v>16.770510204081631</v>
      </c>
      <c r="F26" s="53">
        <f t="shared" si="2"/>
        <v>113.3030090779735</v>
      </c>
      <c r="G26" s="84">
        <v>72527200</v>
      </c>
      <c r="H26" s="2"/>
    </row>
    <row r="27" spans="1:8" ht="25.5" customHeight="1" x14ac:dyDescent="0.25">
      <c r="A27" s="33"/>
      <c r="B27" s="34" t="s">
        <v>24</v>
      </c>
      <c r="C27" s="35">
        <v>9000000</v>
      </c>
      <c r="D27" s="35"/>
      <c r="E27" s="22">
        <f t="shared" si="1"/>
        <v>0</v>
      </c>
      <c r="F27" s="53" t="e">
        <f t="shared" si="2"/>
        <v>#DIV/0!</v>
      </c>
      <c r="G27" s="2"/>
      <c r="H27" s="2"/>
    </row>
    <row r="28" spans="1:8" ht="25.5" customHeight="1" x14ac:dyDescent="0.25">
      <c r="A28" s="33"/>
      <c r="B28" s="34" t="s">
        <v>25</v>
      </c>
      <c r="C28" s="35">
        <v>9000000</v>
      </c>
      <c r="D28" s="35"/>
      <c r="E28" s="22">
        <f t="shared" si="1"/>
        <v>0</v>
      </c>
      <c r="F28" s="53" t="e">
        <f t="shared" si="2"/>
        <v>#DIV/0!</v>
      </c>
      <c r="G28" s="2"/>
      <c r="H28" s="2"/>
    </row>
    <row r="29" spans="1:8" ht="25.5" customHeight="1" x14ac:dyDescent="0.25">
      <c r="A29" s="33"/>
      <c r="B29" s="34" t="s">
        <v>26</v>
      </c>
      <c r="C29" s="35">
        <v>480000000</v>
      </c>
      <c r="D29" s="35">
        <v>62068700</v>
      </c>
      <c r="E29" s="22">
        <f t="shared" si="1"/>
        <v>12.930979166666667</v>
      </c>
      <c r="F29" s="53">
        <f t="shared" si="2"/>
        <v>120.9623794638333</v>
      </c>
      <c r="G29" s="84">
        <v>51312400</v>
      </c>
      <c r="H29" s="2"/>
    </row>
    <row r="30" spans="1:8" ht="25.5" customHeight="1" x14ac:dyDescent="0.25">
      <c r="A30" s="33"/>
      <c r="B30" s="34" t="s">
        <v>27</v>
      </c>
      <c r="C30" s="35">
        <v>0</v>
      </c>
      <c r="D30" s="35"/>
      <c r="E30" s="22"/>
      <c r="F30" s="53" t="e">
        <f t="shared" si="2"/>
        <v>#DIV/0!</v>
      </c>
      <c r="G30" s="2"/>
      <c r="H30" s="2"/>
    </row>
    <row r="31" spans="1:8" ht="25.5" customHeight="1" x14ac:dyDescent="0.25">
      <c r="A31" s="30">
        <v>2</v>
      </c>
      <c r="B31" s="31" t="s">
        <v>28</v>
      </c>
      <c r="C31" s="32">
        <f>C32+C33+C34+C35+C36+C37+C38+C39+C40+C41</f>
        <v>437000000</v>
      </c>
      <c r="D31" s="32">
        <f>SUM(D32:D41)</f>
        <v>105428400</v>
      </c>
      <c r="E31" s="22">
        <f>D31/C31*100</f>
        <v>24.125491990846683</v>
      </c>
      <c r="F31" s="53">
        <f t="shared" si="2"/>
        <v>262.37914274408502</v>
      </c>
      <c r="G31" s="84">
        <v>40181700</v>
      </c>
      <c r="H31" s="2"/>
    </row>
    <row r="32" spans="1:8" ht="25.5" customHeight="1" x14ac:dyDescent="0.25">
      <c r="A32" s="33"/>
      <c r="B32" s="38" t="s">
        <v>37</v>
      </c>
      <c r="C32" s="35">
        <v>60000000</v>
      </c>
      <c r="D32" s="35">
        <v>4052000</v>
      </c>
      <c r="E32" s="22">
        <f t="shared" si="1"/>
        <v>6.7533333333333339</v>
      </c>
      <c r="F32" s="53">
        <f t="shared" si="2"/>
        <v>100</v>
      </c>
      <c r="G32" s="84">
        <v>4052000</v>
      </c>
      <c r="H32" s="2"/>
    </row>
    <row r="33" spans="1:8" ht="25.5" customHeight="1" x14ac:dyDescent="0.25">
      <c r="A33" s="33"/>
      <c r="B33" s="38" t="s">
        <v>38</v>
      </c>
      <c r="C33" s="35">
        <v>78000000</v>
      </c>
      <c r="D33" s="35">
        <v>16785000</v>
      </c>
      <c r="E33" s="22">
        <f t="shared" si="1"/>
        <v>21.519230769230766</v>
      </c>
      <c r="F33" s="53">
        <f t="shared" si="2"/>
        <v>510.95890410958907</v>
      </c>
      <c r="G33" s="84">
        <v>3285000</v>
      </c>
      <c r="H33" s="2"/>
    </row>
    <row r="34" spans="1:8" ht="25.5" customHeight="1" x14ac:dyDescent="0.25">
      <c r="A34" s="33"/>
      <c r="B34" s="38" t="s">
        <v>39</v>
      </c>
      <c r="C34" s="35">
        <v>4000000</v>
      </c>
      <c r="D34" s="35">
        <v>261800</v>
      </c>
      <c r="E34" s="22">
        <f t="shared" si="1"/>
        <v>6.544999999999999</v>
      </c>
      <c r="F34" s="53">
        <f t="shared" si="2"/>
        <v>66.666666666666657</v>
      </c>
      <c r="G34" s="84">
        <v>392700</v>
      </c>
      <c r="H34" s="2"/>
    </row>
    <row r="35" spans="1:8" ht="25.5" customHeight="1" x14ac:dyDescent="0.25">
      <c r="A35" s="33"/>
      <c r="B35" s="38" t="s">
        <v>40</v>
      </c>
      <c r="C35" s="35">
        <v>8000000</v>
      </c>
      <c r="D35" s="35"/>
      <c r="E35" s="22">
        <f t="shared" si="1"/>
        <v>0</v>
      </c>
      <c r="F35" s="53" t="e">
        <f t="shared" si="2"/>
        <v>#DIV/0!</v>
      </c>
      <c r="G35" s="2"/>
      <c r="H35" s="2"/>
    </row>
    <row r="36" spans="1:8" ht="25.5" customHeight="1" x14ac:dyDescent="0.25">
      <c r="A36" s="33"/>
      <c r="B36" s="38" t="s">
        <v>41</v>
      </c>
      <c r="C36" s="35">
        <v>20000000</v>
      </c>
      <c r="D36" s="35">
        <v>5710000</v>
      </c>
      <c r="E36" s="22">
        <f t="shared" si="1"/>
        <v>28.549999999999997</v>
      </c>
      <c r="F36" s="53">
        <f t="shared" si="2"/>
        <v>198.26388888888889</v>
      </c>
      <c r="G36" s="84">
        <v>2880000</v>
      </c>
      <c r="H36" s="2"/>
    </row>
    <row r="37" spans="1:8" ht="25.5" customHeight="1" x14ac:dyDescent="0.25">
      <c r="A37" s="33"/>
      <c r="B37" s="38" t="s">
        <v>42</v>
      </c>
      <c r="C37" s="35">
        <v>40000000</v>
      </c>
      <c r="D37" s="35">
        <v>30634600</v>
      </c>
      <c r="E37" s="22">
        <f t="shared" si="1"/>
        <v>76.586500000000001</v>
      </c>
      <c r="F37" s="53">
        <f t="shared" si="2"/>
        <v>225.71912761567935</v>
      </c>
      <c r="G37" s="84">
        <v>13572000</v>
      </c>
      <c r="H37" s="2"/>
    </row>
    <row r="38" spans="1:8" ht="47.25" customHeight="1" x14ac:dyDescent="0.25">
      <c r="A38" s="33"/>
      <c r="B38" s="36" t="s">
        <v>43</v>
      </c>
      <c r="C38" s="35">
        <v>129000000</v>
      </c>
      <c r="D38" s="35">
        <v>17150000</v>
      </c>
      <c r="E38" s="22">
        <f t="shared" si="1"/>
        <v>13.294573643410853</v>
      </c>
      <c r="F38" s="53" t="e">
        <f t="shared" si="2"/>
        <v>#DIV/0!</v>
      </c>
      <c r="G38" s="2"/>
      <c r="H38" s="2"/>
    </row>
    <row r="39" spans="1:8" ht="40.5" customHeight="1" x14ac:dyDescent="0.25">
      <c r="A39" s="33"/>
      <c r="B39" s="36" t="s">
        <v>29</v>
      </c>
      <c r="C39" s="35">
        <v>16000000</v>
      </c>
      <c r="D39" s="35"/>
      <c r="E39" s="22">
        <f t="shared" si="1"/>
        <v>0</v>
      </c>
      <c r="F39" s="53" t="e">
        <f t="shared" si="2"/>
        <v>#DIV/0!</v>
      </c>
      <c r="G39" s="2"/>
      <c r="H39" s="2"/>
    </row>
    <row r="40" spans="1:8" ht="31.5" customHeight="1" x14ac:dyDescent="0.25">
      <c r="A40" s="33"/>
      <c r="B40" s="39" t="s">
        <v>44</v>
      </c>
      <c r="C40" s="35">
        <v>70000000</v>
      </c>
      <c r="D40" s="35">
        <v>30835000</v>
      </c>
      <c r="E40" s="22">
        <f t="shared" si="1"/>
        <v>44.05</v>
      </c>
      <c r="F40" s="53" t="e">
        <f t="shared" si="2"/>
        <v>#DIV/0!</v>
      </c>
      <c r="G40" s="2"/>
      <c r="H40" s="2"/>
    </row>
    <row r="41" spans="1:8" ht="25.5" customHeight="1" x14ac:dyDescent="0.25">
      <c r="A41" s="30"/>
      <c r="B41" s="34" t="s">
        <v>30</v>
      </c>
      <c r="C41" s="35">
        <v>12000000</v>
      </c>
      <c r="D41" s="35"/>
      <c r="E41" s="22">
        <f t="shared" si="1"/>
        <v>0</v>
      </c>
      <c r="F41" s="53">
        <f t="shared" si="2"/>
        <v>0</v>
      </c>
      <c r="G41" s="84">
        <v>16000000</v>
      </c>
      <c r="H41" s="2"/>
    </row>
    <row r="42" spans="1:8" ht="25.5" customHeight="1" x14ac:dyDescent="0.25">
      <c r="A42" s="30">
        <v>3</v>
      </c>
      <c r="B42" s="31" t="s">
        <v>31</v>
      </c>
      <c r="C42" s="32">
        <f>C43</f>
        <v>20000000</v>
      </c>
      <c r="D42" s="32">
        <f>D43</f>
        <v>13832000</v>
      </c>
      <c r="E42" s="22">
        <f t="shared" si="1"/>
        <v>69.16</v>
      </c>
      <c r="F42" s="53">
        <f t="shared" si="2"/>
        <v>135.77423312883437</v>
      </c>
      <c r="G42" s="2">
        <f>G43</f>
        <v>10187500</v>
      </c>
      <c r="H42" s="2"/>
    </row>
    <row r="43" spans="1:8" ht="25.5" customHeight="1" x14ac:dyDescent="0.25">
      <c r="A43" s="40"/>
      <c r="B43" s="34" t="s">
        <v>32</v>
      </c>
      <c r="C43" s="35">
        <v>20000000</v>
      </c>
      <c r="D43" s="35">
        <v>13832000</v>
      </c>
      <c r="E43" s="22">
        <f t="shared" si="1"/>
        <v>69.16</v>
      </c>
      <c r="F43" s="53">
        <f t="shared" si="2"/>
        <v>135.77423312883437</v>
      </c>
      <c r="G43" s="2">
        <v>10187500</v>
      </c>
      <c r="H43" s="2"/>
    </row>
    <row r="44" spans="1:8" s="13" customFormat="1" ht="25.5" customHeight="1" x14ac:dyDescent="0.25">
      <c r="A44" s="20" t="s">
        <v>10</v>
      </c>
      <c r="B44" s="21" t="s">
        <v>13</v>
      </c>
      <c r="C44" s="41">
        <f>C45</f>
        <v>250000000</v>
      </c>
      <c r="D44" s="42"/>
      <c r="E44" s="22">
        <f t="shared" si="1"/>
        <v>0</v>
      </c>
      <c r="F44" s="55"/>
      <c r="G44" s="2"/>
      <c r="H44" s="12"/>
    </row>
    <row r="45" spans="1:8" ht="54" customHeight="1" x14ac:dyDescent="0.25">
      <c r="A45" s="16"/>
      <c r="B45" s="17" t="s">
        <v>43</v>
      </c>
      <c r="C45" s="18">
        <v>250000000</v>
      </c>
      <c r="D45" s="18"/>
      <c r="E45" s="19">
        <f t="shared" si="1"/>
        <v>0</v>
      </c>
      <c r="F45" s="55"/>
      <c r="G45" s="2"/>
      <c r="H45" s="2"/>
    </row>
    <row r="47" spans="1:8" x14ac:dyDescent="0.25">
      <c r="D47" s="101"/>
      <c r="E47" s="101"/>
      <c r="F47" s="101"/>
    </row>
    <row r="48" spans="1:8" x14ac:dyDescent="0.25">
      <c r="D48" s="95" t="s">
        <v>33</v>
      </c>
      <c r="E48" s="95"/>
      <c r="F48" s="95"/>
    </row>
    <row r="49" spans="4:6" x14ac:dyDescent="0.25">
      <c r="D49" s="94"/>
      <c r="E49" s="94"/>
      <c r="F49" s="94"/>
    </row>
    <row r="50" spans="4:6" x14ac:dyDescent="0.25">
      <c r="D50" s="95"/>
      <c r="E50" s="95"/>
      <c r="F50" s="95"/>
    </row>
    <row r="53" spans="4:6" x14ac:dyDescent="0.25">
      <c r="D53" s="96" t="s">
        <v>54</v>
      </c>
      <c r="E53" s="96"/>
      <c r="F53" s="96"/>
    </row>
  </sheetData>
  <mergeCells count="19">
    <mergeCell ref="A2:B2"/>
    <mergeCell ref="C2:F2"/>
    <mergeCell ref="A3:B3"/>
    <mergeCell ref="C3:F3"/>
    <mergeCell ref="E1:F1"/>
    <mergeCell ref="C4:F4"/>
    <mergeCell ref="C5:F5"/>
    <mergeCell ref="A6:F6"/>
    <mergeCell ref="A7:F7"/>
    <mergeCell ref="A8:F8"/>
    <mergeCell ref="D49:F49"/>
    <mergeCell ref="D50:F50"/>
    <mergeCell ref="D53:F53"/>
    <mergeCell ref="A9:F9"/>
    <mergeCell ref="A11:F11"/>
    <mergeCell ref="E12:F12"/>
    <mergeCell ref="D47:F47"/>
    <mergeCell ref="D48:F48"/>
    <mergeCell ref="A10:F10"/>
  </mergeCells>
  <pageMargins left="0.31496062992125984" right="0" top="0.74" bottom="0.55118110236220474" header="0.31496062992125984" footer="0.31496062992125984"/>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53"/>
  <sheetViews>
    <sheetView topLeftCell="A13" workbookViewId="0">
      <selection activeCell="G15" sqref="G15:G18"/>
    </sheetView>
  </sheetViews>
  <sheetFormatPr defaultColWidth="9" defaultRowHeight="18" x14ac:dyDescent="0.25"/>
  <cols>
    <col min="1" max="1" width="4.42578125" style="1" customWidth="1"/>
    <col min="2" max="2" width="40.5703125" style="1" customWidth="1"/>
    <col min="3" max="3" width="15.85546875" style="1" customWidth="1"/>
    <col min="4" max="4" width="16.7109375" style="1" customWidth="1"/>
    <col min="5" max="5" width="11.42578125" style="1" customWidth="1"/>
    <col min="6" max="6" width="12.85546875" style="1" customWidth="1"/>
    <col min="7" max="7" width="27.28515625" style="1" customWidth="1"/>
    <col min="8" max="16384" width="9" style="1"/>
  </cols>
  <sheetData>
    <row r="1" spans="1:8" ht="18.75" x14ac:dyDescent="0.3">
      <c r="E1" s="111" t="s">
        <v>34</v>
      </c>
      <c r="F1" s="111"/>
    </row>
    <row r="2" spans="1:8" x14ac:dyDescent="0.25">
      <c r="A2" s="108" t="s">
        <v>50</v>
      </c>
      <c r="B2" s="108"/>
      <c r="C2" s="109" t="s">
        <v>17</v>
      </c>
      <c r="D2" s="109"/>
      <c r="E2" s="109"/>
      <c r="F2" s="109"/>
      <c r="G2" s="2"/>
      <c r="H2" s="2"/>
    </row>
    <row r="3" spans="1:8" ht="18.75" x14ac:dyDescent="0.3">
      <c r="A3" s="108" t="s">
        <v>55</v>
      </c>
      <c r="B3" s="108"/>
      <c r="C3" s="110" t="s">
        <v>18</v>
      </c>
      <c r="D3" s="110"/>
      <c r="E3" s="110"/>
      <c r="F3" s="110"/>
      <c r="G3" s="2"/>
      <c r="H3" s="2"/>
    </row>
    <row r="4" spans="1:8" ht="9.75" customHeight="1" x14ac:dyDescent="0.35">
      <c r="A4" s="44"/>
      <c r="B4" s="44"/>
      <c r="C4" s="103"/>
      <c r="D4" s="103"/>
      <c r="E4" s="103"/>
      <c r="F4" s="103"/>
      <c r="G4" s="2"/>
      <c r="H4" s="2"/>
    </row>
    <row r="5" spans="1:8" ht="18.75" x14ac:dyDescent="0.3">
      <c r="A5" s="44"/>
      <c r="B5" s="44"/>
      <c r="C5" s="104" t="s">
        <v>62</v>
      </c>
      <c r="D5" s="104"/>
      <c r="E5" s="104"/>
      <c r="F5" s="104"/>
      <c r="G5" s="2"/>
      <c r="H5" s="2"/>
    </row>
    <row r="6" spans="1:8" ht="30" customHeight="1" x14ac:dyDescent="0.25">
      <c r="A6" s="105" t="s">
        <v>63</v>
      </c>
      <c r="B6" s="105"/>
      <c r="C6" s="105"/>
      <c r="D6" s="105"/>
      <c r="E6" s="105"/>
      <c r="F6" s="105"/>
      <c r="G6" s="2"/>
      <c r="H6" s="2"/>
    </row>
    <row r="7" spans="1:8" ht="17.45" x14ac:dyDescent="0.35">
      <c r="A7" s="106"/>
      <c r="B7" s="106"/>
      <c r="C7" s="106"/>
      <c r="D7" s="106"/>
      <c r="E7" s="106"/>
      <c r="F7" s="106"/>
    </row>
    <row r="8" spans="1:8" ht="37.5" customHeight="1" x14ac:dyDescent="0.25">
      <c r="A8" s="99" t="s">
        <v>19</v>
      </c>
      <c r="B8" s="107"/>
      <c r="C8" s="107"/>
      <c r="D8" s="107"/>
      <c r="E8" s="107"/>
      <c r="F8" s="107"/>
      <c r="G8" s="3"/>
      <c r="H8" s="2"/>
    </row>
    <row r="9" spans="1:8" ht="55.5" customHeight="1" x14ac:dyDescent="0.25">
      <c r="A9" s="97" t="s">
        <v>20</v>
      </c>
      <c r="B9" s="98"/>
      <c r="C9" s="98"/>
      <c r="D9" s="98"/>
      <c r="E9" s="98"/>
      <c r="F9" s="98"/>
      <c r="G9" s="3"/>
      <c r="H9" s="2"/>
    </row>
    <row r="10" spans="1:8" ht="55.5" customHeight="1" x14ac:dyDescent="0.25">
      <c r="A10" s="102" t="s">
        <v>56</v>
      </c>
      <c r="B10" s="102"/>
      <c r="C10" s="102"/>
      <c r="D10" s="102"/>
      <c r="E10" s="102"/>
      <c r="F10" s="102"/>
      <c r="G10" s="3"/>
      <c r="H10" s="2"/>
    </row>
    <row r="11" spans="1:8" ht="36.75" customHeight="1" x14ac:dyDescent="0.25">
      <c r="A11" s="99" t="s">
        <v>61</v>
      </c>
      <c r="B11" s="99"/>
      <c r="C11" s="99"/>
      <c r="D11" s="99"/>
      <c r="E11" s="99"/>
      <c r="F11" s="99"/>
      <c r="G11" s="3"/>
      <c r="H11" s="2"/>
    </row>
    <row r="12" spans="1:8" ht="21.75" customHeight="1" x14ac:dyDescent="0.25">
      <c r="A12" s="43"/>
      <c r="B12" s="43"/>
      <c r="C12" s="43"/>
      <c r="D12" s="43"/>
      <c r="E12" s="100" t="s">
        <v>52</v>
      </c>
      <c r="F12" s="100"/>
      <c r="G12" s="43"/>
      <c r="H12" s="2"/>
    </row>
    <row r="13" spans="1:8" s="7" customFormat="1" ht="94.5" x14ac:dyDescent="0.25">
      <c r="A13" s="6" t="s">
        <v>6</v>
      </c>
      <c r="B13" s="4" t="s">
        <v>5</v>
      </c>
      <c r="C13" s="6" t="s">
        <v>59</v>
      </c>
      <c r="D13" s="6" t="s">
        <v>60</v>
      </c>
      <c r="E13" s="6" t="s">
        <v>57</v>
      </c>
      <c r="F13" s="6" t="s">
        <v>58</v>
      </c>
      <c r="G13" s="43"/>
      <c r="H13" s="43"/>
    </row>
    <row r="14" spans="1:8" ht="17.45" x14ac:dyDescent="0.35">
      <c r="A14" s="5">
        <v>1</v>
      </c>
      <c r="B14" s="5">
        <v>2</v>
      </c>
      <c r="C14" s="5">
        <v>3</v>
      </c>
      <c r="D14" s="5">
        <v>4</v>
      </c>
      <c r="E14" s="5">
        <v>5</v>
      </c>
      <c r="F14" s="5">
        <v>6</v>
      </c>
      <c r="G14" s="2"/>
      <c r="H14" s="2"/>
    </row>
    <row r="15" spans="1:8" ht="25.5" customHeight="1" x14ac:dyDescent="0.25">
      <c r="A15" s="14" t="s">
        <v>0</v>
      </c>
      <c r="B15" s="15" t="s">
        <v>7</v>
      </c>
      <c r="C15" s="45">
        <f t="shared" ref="C15:D17" si="0">C16</f>
        <v>35000000</v>
      </c>
      <c r="D15" s="48">
        <f t="shared" si="0"/>
        <v>14338900</v>
      </c>
      <c r="E15" s="22">
        <f t="shared" ref="E15:E18" si="1">D15/C15*100</f>
        <v>40.968285714285713</v>
      </c>
      <c r="F15" s="50" t="e">
        <f>D15/G15*100</f>
        <v>#DIV/0!</v>
      </c>
      <c r="G15" s="48"/>
      <c r="H15" s="2"/>
    </row>
    <row r="16" spans="1:8" ht="25.5" customHeight="1" x14ac:dyDescent="0.25">
      <c r="A16" s="20" t="s">
        <v>1</v>
      </c>
      <c r="B16" s="21" t="s">
        <v>8</v>
      </c>
      <c r="C16" s="87">
        <f t="shared" si="0"/>
        <v>35000000</v>
      </c>
      <c r="D16" s="28">
        <f t="shared" si="0"/>
        <v>14338900</v>
      </c>
      <c r="E16" s="22">
        <f t="shared" si="1"/>
        <v>40.968285714285713</v>
      </c>
      <c r="F16" s="50" t="e">
        <f t="shared" ref="F16:F43" si="2">D16/G16*100</f>
        <v>#DIV/0!</v>
      </c>
      <c r="G16" s="28"/>
      <c r="H16" s="2"/>
    </row>
    <row r="17" spans="1:8" ht="25.5" customHeight="1" x14ac:dyDescent="0.25">
      <c r="A17" s="23">
        <v>1</v>
      </c>
      <c r="B17" s="24" t="s">
        <v>21</v>
      </c>
      <c r="C17" s="88">
        <f t="shared" si="0"/>
        <v>35000000</v>
      </c>
      <c r="D17" s="28">
        <f t="shared" si="0"/>
        <v>14338900</v>
      </c>
      <c r="E17" s="22">
        <f t="shared" si="1"/>
        <v>40.968285714285713</v>
      </c>
      <c r="F17" s="50" t="e">
        <f t="shared" si="2"/>
        <v>#DIV/0!</v>
      </c>
      <c r="G17" s="28"/>
      <c r="H17" s="2"/>
    </row>
    <row r="18" spans="1:8" ht="25.5" customHeight="1" x14ac:dyDescent="0.25">
      <c r="A18" s="20" t="s">
        <v>2</v>
      </c>
      <c r="B18" s="21" t="s">
        <v>11</v>
      </c>
      <c r="C18" s="88">
        <v>35000000</v>
      </c>
      <c r="D18" s="28">
        <v>14338900</v>
      </c>
      <c r="E18" s="22">
        <f t="shared" si="1"/>
        <v>40.968285714285713</v>
      </c>
      <c r="F18" s="50" t="e">
        <f t="shared" si="2"/>
        <v>#DIV/0!</v>
      </c>
      <c r="G18" s="28"/>
      <c r="H18" s="2"/>
    </row>
    <row r="19" spans="1:8" ht="25.5" customHeight="1" x14ac:dyDescent="0.25">
      <c r="A19" s="20" t="s">
        <v>3</v>
      </c>
      <c r="B19" s="21" t="s">
        <v>16</v>
      </c>
      <c r="C19" s="8">
        <v>0</v>
      </c>
      <c r="D19" s="28">
        <v>0</v>
      </c>
      <c r="E19" s="22"/>
      <c r="F19" s="50"/>
      <c r="G19" s="28">
        <v>0</v>
      </c>
      <c r="H19" s="2"/>
    </row>
    <row r="20" spans="1:8" ht="25.5" customHeight="1" x14ac:dyDescent="0.25">
      <c r="A20" s="20" t="s">
        <v>4</v>
      </c>
      <c r="B20" s="21" t="s">
        <v>14</v>
      </c>
      <c r="C20" s="25"/>
      <c r="D20" s="8"/>
      <c r="E20" s="22"/>
      <c r="F20" s="50"/>
      <c r="G20" s="8"/>
      <c r="H20" s="2"/>
    </row>
    <row r="21" spans="1:8" ht="25.5" customHeight="1" x14ac:dyDescent="0.25">
      <c r="A21" s="20" t="s">
        <v>1</v>
      </c>
      <c r="B21" s="21" t="s">
        <v>15</v>
      </c>
      <c r="C21" s="26">
        <f>C22+C44</f>
        <v>3155000000</v>
      </c>
      <c r="D21" s="27">
        <f>D22+D44</f>
        <v>1175804600</v>
      </c>
      <c r="E21" s="22">
        <f t="shared" ref="E21:E43" si="3">D21/C21*100</f>
        <v>37.267974643423138</v>
      </c>
      <c r="F21" s="50">
        <f t="shared" si="2"/>
        <v>117.92938947758628</v>
      </c>
      <c r="G21" s="27">
        <v>997041200</v>
      </c>
      <c r="H21" s="2"/>
    </row>
    <row r="22" spans="1:8" ht="25.5" customHeight="1" x14ac:dyDescent="0.25">
      <c r="A22" s="23" t="s">
        <v>9</v>
      </c>
      <c r="B22" s="24" t="s">
        <v>12</v>
      </c>
      <c r="C22" s="29">
        <f>C23+C31+C42</f>
        <v>2905000000</v>
      </c>
      <c r="D22" s="29">
        <f>D23+D31+D42</f>
        <v>1175804600</v>
      </c>
      <c r="E22" s="22">
        <f t="shared" si="3"/>
        <v>40.475201376936312</v>
      </c>
      <c r="F22" s="50">
        <f t="shared" si="2"/>
        <v>117.92938947758628</v>
      </c>
      <c r="G22" s="29">
        <v>997041200</v>
      </c>
      <c r="H22" s="2"/>
    </row>
    <row r="23" spans="1:8" ht="25.5" customHeight="1" x14ac:dyDescent="0.25">
      <c r="A23" s="30">
        <v>1</v>
      </c>
      <c r="B23" s="31" t="s">
        <v>35</v>
      </c>
      <c r="C23" s="32">
        <f>C24+C25+C26+C27+C28+C29+C30</f>
        <v>2448000000</v>
      </c>
      <c r="D23" s="32">
        <f>SUM(D24:D30)</f>
        <v>884884700</v>
      </c>
      <c r="E23" s="22">
        <f t="shared" si="3"/>
        <v>36.147250816993463</v>
      </c>
      <c r="F23" s="50">
        <f t="shared" si="2"/>
        <v>111.44319352925626</v>
      </c>
      <c r="G23" s="32">
        <v>794023100</v>
      </c>
      <c r="H23" s="2"/>
    </row>
    <row r="24" spans="1:8" ht="25.5" customHeight="1" x14ac:dyDescent="0.25">
      <c r="A24" s="33"/>
      <c r="B24" s="34" t="s">
        <v>22</v>
      </c>
      <c r="C24" s="35">
        <v>680000000</v>
      </c>
      <c r="D24" s="35">
        <v>584667900</v>
      </c>
      <c r="E24" s="22">
        <f t="shared" si="3"/>
        <v>85.980573529411757</v>
      </c>
      <c r="F24" s="50">
        <f t="shared" si="2"/>
        <v>118.18826663863575</v>
      </c>
      <c r="G24" s="35">
        <v>494692000</v>
      </c>
      <c r="H24" s="2"/>
    </row>
    <row r="25" spans="1:8" ht="33" customHeight="1" x14ac:dyDescent="0.25">
      <c r="A25" s="33"/>
      <c r="B25" s="36" t="s">
        <v>36</v>
      </c>
      <c r="C25" s="37">
        <v>780000000</v>
      </c>
      <c r="D25" s="37"/>
      <c r="E25" s="22"/>
      <c r="F25" s="50"/>
      <c r="G25" s="37">
        <v>52981500</v>
      </c>
      <c r="H25" s="2"/>
    </row>
    <row r="26" spans="1:8" ht="25.5" customHeight="1" x14ac:dyDescent="0.25">
      <c r="A26" s="33"/>
      <c r="B26" s="34" t="s">
        <v>23</v>
      </c>
      <c r="C26" s="35">
        <v>490000000</v>
      </c>
      <c r="D26" s="35">
        <v>176171400</v>
      </c>
      <c r="E26" s="22">
        <f t="shared" si="3"/>
        <v>35.95334693877551</v>
      </c>
      <c r="F26" s="50">
        <f t="shared" si="2"/>
        <v>124.70351562444699</v>
      </c>
      <c r="G26" s="35">
        <v>141272200</v>
      </c>
      <c r="H26" s="2"/>
    </row>
    <row r="27" spans="1:8" ht="25.5" customHeight="1" x14ac:dyDescent="0.25">
      <c r="A27" s="33"/>
      <c r="B27" s="34" t="s">
        <v>24</v>
      </c>
      <c r="C27" s="35">
        <v>9000000</v>
      </c>
      <c r="D27" s="35"/>
      <c r="E27" s="22">
        <f t="shared" si="3"/>
        <v>0</v>
      </c>
      <c r="F27" s="50"/>
      <c r="G27" s="35"/>
      <c r="H27" s="2"/>
    </row>
    <row r="28" spans="1:8" ht="25.5" customHeight="1" x14ac:dyDescent="0.25">
      <c r="A28" s="33"/>
      <c r="B28" s="34" t="s">
        <v>25</v>
      </c>
      <c r="C28" s="35">
        <v>9000000</v>
      </c>
      <c r="D28" s="35">
        <v>3000000</v>
      </c>
      <c r="E28" s="22">
        <f t="shared" si="3"/>
        <v>33.333333333333329</v>
      </c>
      <c r="F28" s="50" t="e">
        <f t="shared" si="2"/>
        <v>#DIV/0!</v>
      </c>
      <c r="G28" s="35"/>
      <c r="H28" s="2"/>
    </row>
    <row r="29" spans="1:8" ht="25.5" customHeight="1" x14ac:dyDescent="0.25">
      <c r="A29" s="33"/>
      <c r="B29" s="34" t="s">
        <v>26</v>
      </c>
      <c r="C29" s="35">
        <v>480000000</v>
      </c>
      <c r="D29" s="35">
        <v>121045400</v>
      </c>
      <c r="E29" s="22">
        <f t="shared" si="3"/>
        <v>25.217791666666667</v>
      </c>
      <c r="F29" s="50">
        <f t="shared" si="2"/>
        <v>115.19641711728687</v>
      </c>
      <c r="G29" s="35">
        <v>105077400</v>
      </c>
      <c r="H29" s="2"/>
    </row>
    <row r="30" spans="1:8" ht="25.5" customHeight="1" x14ac:dyDescent="0.25">
      <c r="A30" s="33"/>
      <c r="B30" s="34" t="s">
        <v>27</v>
      </c>
      <c r="C30" s="35">
        <v>0</v>
      </c>
      <c r="D30" s="35"/>
      <c r="E30" s="22"/>
      <c r="F30" s="50"/>
      <c r="G30" s="35"/>
      <c r="H30" s="2"/>
    </row>
    <row r="31" spans="1:8" ht="25.5" customHeight="1" x14ac:dyDescent="0.25">
      <c r="A31" s="30">
        <v>2</v>
      </c>
      <c r="B31" s="31" t="s">
        <v>28</v>
      </c>
      <c r="C31" s="32">
        <f>C32+C33+C34+C35+C36+C37+C38+C39+C40+C41</f>
        <v>437000000</v>
      </c>
      <c r="D31" s="32">
        <f>SUM(D32:D41)</f>
        <v>275356900</v>
      </c>
      <c r="E31" s="22">
        <f>D31/C31*100</f>
        <v>63.010732265446222</v>
      </c>
      <c r="F31" s="50">
        <f t="shared" si="2"/>
        <v>142.9563260807378</v>
      </c>
      <c r="G31" s="32">
        <v>192616100</v>
      </c>
      <c r="H31" s="2"/>
    </row>
    <row r="32" spans="1:8" ht="25.5" customHeight="1" x14ac:dyDescent="0.25">
      <c r="A32" s="33"/>
      <c r="B32" s="38" t="s">
        <v>37</v>
      </c>
      <c r="C32" s="35">
        <v>60000000</v>
      </c>
      <c r="D32" s="35">
        <v>38261200</v>
      </c>
      <c r="E32" s="22">
        <f t="shared" si="3"/>
        <v>63.768666666666661</v>
      </c>
      <c r="F32" s="50">
        <f t="shared" si="2"/>
        <v>80.530567400665944</v>
      </c>
      <c r="G32" s="35">
        <v>47511400</v>
      </c>
      <c r="H32" s="2"/>
    </row>
    <row r="33" spans="1:8" ht="25.5" customHeight="1" x14ac:dyDescent="0.25">
      <c r="A33" s="33"/>
      <c r="B33" s="38" t="s">
        <v>38</v>
      </c>
      <c r="C33" s="35">
        <v>78000000</v>
      </c>
      <c r="D33" s="35">
        <v>46405000</v>
      </c>
      <c r="E33" s="22">
        <f t="shared" si="3"/>
        <v>59.493589743589745</v>
      </c>
      <c r="F33" s="50">
        <f t="shared" si="2"/>
        <v>115.69434056345051</v>
      </c>
      <c r="G33" s="35">
        <v>40110000</v>
      </c>
      <c r="H33" s="2"/>
    </row>
    <row r="34" spans="1:8" ht="25.5" customHeight="1" x14ac:dyDescent="0.25">
      <c r="A34" s="33"/>
      <c r="B34" s="38" t="s">
        <v>39</v>
      </c>
      <c r="C34" s="35">
        <v>4000000</v>
      </c>
      <c r="D34" s="35">
        <v>588500</v>
      </c>
      <c r="E34" s="22">
        <f t="shared" si="3"/>
        <v>14.7125</v>
      </c>
      <c r="F34" s="50">
        <f t="shared" si="2"/>
        <v>74.901361842942606</v>
      </c>
      <c r="G34" s="35">
        <v>785700</v>
      </c>
      <c r="H34" s="2"/>
    </row>
    <row r="35" spans="1:8" ht="25.5" customHeight="1" x14ac:dyDescent="0.25">
      <c r="A35" s="33"/>
      <c r="B35" s="38" t="s">
        <v>40</v>
      </c>
      <c r="C35" s="35">
        <v>8000000</v>
      </c>
      <c r="D35" s="35"/>
      <c r="E35" s="22">
        <f t="shared" si="3"/>
        <v>0</v>
      </c>
      <c r="F35" s="50"/>
      <c r="G35" s="35"/>
      <c r="H35" s="2"/>
    </row>
    <row r="36" spans="1:8" ht="25.5" customHeight="1" x14ac:dyDescent="0.25">
      <c r="A36" s="33"/>
      <c r="B36" s="38" t="s">
        <v>41</v>
      </c>
      <c r="C36" s="35">
        <v>20000000</v>
      </c>
      <c r="D36" s="35">
        <v>19990000</v>
      </c>
      <c r="E36" s="22">
        <f t="shared" si="3"/>
        <v>99.95</v>
      </c>
      <c r="F36" s="50">
        <f t="shared" si="2"/>
        <v>427.13675213675214</v>
      </c>
      <c r="G36" s="35">
        <v>4680000</v>
      </c>
      <c r="H36" s="2"/>
    </row>
    <row r="37" spans="1:8" ht="25.5" customHeight="1" x14ac:dyDescent="0.25">
      <c r="A37" s="33"/>
      <c r="B37" s="38" t="s">
        <v>42</v>
      </c>
      <c r="C37" s="35">
        <v>40000000</v>
      </c>
      <c r="D37" s="35">
        <v>59056200</v>
      </c>
      <c r="E37" s="22">
        <f t="shared" si="3"/>
        <v>147.6405</v>
      </c>
      <c r="F37" s="50">
        <f t="shared" si="2"/>
        <v>228.51029252437704</v>
      </c>
      <c r="G37" s="35">
        <v>25844000</v>
      </c>
      <c r="H37" s="2"/>
    </row>
    <row r="38" spans="1:8" ht="47.25" customHeight="1" x14ac:dyDescent="0.25">
      <c r="A38" s="33"/>
      <c r="B38" s="36" t="s">
        <v>43</v>
      </c>
      <c r="C38" s="35">
        <v>129000000</v>
      </c>
      <c r="D38" s="35">
        <v>23025000</v>
      </c>
      <c r="E38" s="22">
        <f t="shared" si="3"/>
        <v>17.848837209302324</v>
      </c>
      <c r="F38" s="50" t="e">
        <f t="shared" si="2"/>
        <v>#DIV/0!</v>
      </c>
      <c r="G38" s="35"/>
      <c r="H38" s="2"/>
    </row>
    <row r="39" spans="1:8" ht="40.5" customHeight="1" x14ac:dyDescent="0.25">
      <c r="A39" s="33"/>
      <c r="B39" s="36" t="s">
        <v>29</v>
      </c>
      <c r="C39" s="35">
        <v>16000000</v>
      </c>
      <c r="D39" s="35"/>
      <c r="E39" s="22">
        <f t="shared" si="3"/>
        <v>0</v>
      </c>
      <c r="F39" s="50"/>
      <c r="G39" s="35">
        <v>54685000</v>
      </c>
      <c r="H39" s="2"/>
    </row>
    <row r="40" spans="1:8" ht="31.5" customHeight="1" x14ac:dyDescent="0.25">
      <c r="A40" s="33"/>
      <c r="B40" s="39" t="s">
        <v>44</v>
      </c>
      <c r="C40" s="35">
        <v>70000000</v>
      </c>
      <c r="D40" s="35">
        <v>88031000</v>
      </c>
      <c r="E40" s="22">
        <f t="shared" si="3"/>
        <v>125.75857142857143</v>
      </c>
      <c r="F40" s="50">
        <f t="shared" si="2"/>
        <v>2934.3666666666668</v>
      </c>
      <c r="G40" s="35">
        <v>3000000</v>
      </c>
      <c r="H40" s="2"/>
    </row>
    <row r="41" spans="1:8" ht="25.5" customHeight="1" x14ac:dyDescent="0.25">
      <c r="A41" s="30"/>
      <c r="B41" s="34" t="s">
        <v>30</v>
      </c>
      <c r="C41" s="35">
        <v>12000000</v>
      </c>
      <c r="D41" s="35"/>
      <c r="E41" s="22">
        <f t="shared" si="3"/>
        <v>0</v>
      </c>
      <c r="F41" s="50"/>
      <c r="G41" s="35">
        <v>16000000</v>
      </c>
      <c r="H41" s="2"/>
    </row>
    <row r="42" spans="1:8" ht="25.5" customHeight="1" x14ac:dyDescent="0.25">
      <c r="A42" s="30">
        <v>3</v>
      </c>
      <c r="B42" s="31" t="s">
        <v>31</v>
      </c>
      <c r="C42" s="32">
        <f>C43</f>
        <v>20000000</v>
      </c>
      <c r="D42" s="32">
        <f>D43</f>
        <v>15563000</v>
      </c>
      <c r="E42" s="22">
        <f t="shared" si="3"/>
        <v>77.814999999999998</v>
      </c>
      <c r="F42" s="50">
        <f t="shared" si="2"/>
        <v>149.61545856566045</v>
      </c>
      <c r="G42" s="32">
        <v>10402000</v>
      </c>
      <c r="H42" s="2"/>
    </row>
    <row r="43" spans="1:8" ht="25.5" customHeight="1" x14ac:dyDescent="0.25">
      <c r="A43" s="40"/>
      <c r="B43" s="34" t="s">
        <v>32</v>
      </c>
      <c r="C43" s="35">
        <v>20000000</v>
      </c>
      <c r="D43" s="35">
        <v>15563000</v>
      </c>
      <c r="E43" s="22">
        <f t="shared" si="3"/>
        <v>77.814999999999998</v>
      </c>
      <c r="F43" s="50">
        <f t="shared" si="2"/>
        <v>149.61545856566045</v>
      </c>
      <c r="G43" s="35">
        <v>10402000</v>
      </c>
      <c r="H43" s="2"/>
    </row>
    <row r="44" spans="1:8" s="13" customFormat="1" ht="25.5" customHeight="1" x14ac:dyDescent="0.25">
      <c r="A44" s="20" t="s">
        <v>10</v>
      </c>
      <c r="B44" s="21" t="s">
        <v>13</v>
      </c>
      <c r="C44" s="41">
        <f>C45</f>
        <v>250000000</v>
      </c>
      <c r="D44" s="42"/>
      <c r="E44" s="22"/>
      <c r="F44" s="54"/>
      <c r="G44" s="11"/>
      <c r="H44" s="12"/>
    </row>
    <row r="45" spans="1:8" ht="54" customHeight="1" x14ac:dyDescent="0.25">
      <c r="A45" s="16"/>
      <c r="B45" s="17" t="s">
        <v>43</v>
      </c>
      <c r="C45" s="18">
        <v>250000000</v>
      </c>
      <c r="D45" s="18"/>
      <c r="E45" s="19"/>
      <c r="F45" s="89"/>
      <c r="G45" s="2"/>
      <c r="H45" s="2"/>
    </row>
    <row r="47" spans="1:8" x14ac:dyDescent="0.25">
      <c r="D47" s="101"/>
      <c r="E47" s="101"/>
      <c r="F47" s="101"/>
    </row>
    <row r="48" spans="1:8" x14ac:dyDescent="0.25">
      <c r="D48" s="95" t="s">
        <v>33</v>
      </c>
      <c r="E48" s="95"/>
      <c r="F48" s="95"/>
    </row>
    <row r="49" spans="4:6" x14ac:dyDescent="0.25">
      <c r="D49" s="94"/>
      <c r="E49" s="94"/>
      <c r="F49" s="94"/>
    </row>
    <row r="50" spans="4:6" x14ac:dyDescent="0.25">
      <c r="D50" s="95"/>
      <c r="E50" s="95"/>
      <c r="F50" s="95"/>
    </row>
    <row r="53" spans="4:6" x14ac:dyDescent="0.25">
      <c r="D53" s="96" t="s">
        <v>54</v>
      </c>
      <c r="E53" s="96"/>
      <c r="F53" s="96"/>
    </row>
  </sheetData>
  <mergeCells count="19">
    <mergeCell ref="A10:F10"/>
    <mergeCell ref="E1:F1"/>
    <mergeCell ref="A2:B2"/>
    <mergeCell ref="C2:F2"/>
    <mergeCell ref="A3:B3"/>
    <mergeCell ref="C3:F3"/>
    <mergeCell ref="C4:F4"/>
    <mergeCell ref="C5:F5"/>
    <mergeCell ref="A6:F6"/>
    <mergeCell ref="A7:F7"/>
    <mergeCell ref="A8:F8"/>
    <mergeCell ref="A9:F9"/>
    <mergeCell ref="D53:F53"/>
    <mergeCell ref="A11:F11"/>
    <mergeCell ref="E12:F12"/>
    <mergeCell ref="D47:F47"/>
    <mergeCell ref="D48:F48"/>
    <mergeCell ref="D49:F49"/>
    <mergeCell ref="D50:F50"/>
  </mergeCells>
  <pageMargins left="0.31496062992125984" right="0" top="0.74" bottom="0.55118110236220474" header="0.31496062992125984" footer="0.31496062992125984"/>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53"/>
  <sheetViews>
    <sheetView tabSelected="1" zoomScaleNormal="100" workbookViewId="0">
      <selection activeCell="G53" sqref="G53"/>
    </sheetView>
  </sheetViews>
  <sheetFormatPr defaultColWidth="9" defaultRowHeight="18" x14ac:dyDescent="0.25"/>
  <cols>
    <col min="1" max="1" width="4.42578125" style="1" customWidth="1"/>
    <col min="2" max="2" width="40.5703125" style="1" customWidth="1"/>
    <col min="3" max="3" width="15.85546875" style="1" customWidth="1"/>
    <col min="4" max="4" width="16.7109375" style="1" customWidth="1"/>
    <col min="5" max="5" width="11.42578125" style="1" customWidth="1"/>
    <col min="6" max="6" width="12.85546875" style="1" customWidth="1"/>
    <col min="7" max="7" width="27.28515625" style="1" customWidth="1"/>
    <col min="8" max="16384" width="9" style="1"/>
  </cols>
  <sheetData>
    <row r="1" spans="1:8" ht="18.75" x14ac:dyDescent="0.3">
      <c r="E1" s="111" t="s">
        <v>34</v>
      </c>
      <c r="F1" s="111"/>
    </row>
    <row r="2" spans="1:8" x14ac:dyDescent="0.25">
      <c r="A2" s="108" t="s">
        <v>50</v>
      </c>
      <c r="B2" s="108"/>
      <c r="C2" s="109" t="s">
        <v>17</v>
      </c>
      <c r="D2" s="109"/>
      <c r="E2" s="109"/>
      <c r="F2" s="109"/>
      <c r="G2" s="2"/>
      <c r="H2" s="2"/>
    </row>
    <row r="3" spans="1:8" ht="18.75" x14ac:dyDescent="0.3">
      <c r="A3" s="108" t="s">
        <v>55</v>
      </c>
      <c r="B3" s="108"/>
      <c r="C3" s="110" t="s">
        <v>18</v>
      </c>
      <c r="D3" s="110"/>
      <c r="E3" s="110"/>
      <c r="F3" s="110"/>
      <c r="G3" s="2"/>
      <c r="H3" s="2"/>
    </row>
    <row r="4" spans="1:8" ht="9.75" customHeight="1" x14ac:dyDescent="0.35">
      <c r="A4" s="86"/>
      <c r="B4" s="86"/>
      <c r="C4" s="103"/>
      <c r="D4" s="103"/>
      <c r="E4" s="103"/>
      <c r="F4" s="103"/>
      <c r="G4" s="2"/>
      <c r="H4" s="2"/>
    </row>
    <row r="5" spans="1:8" ht="18.75" x14ac:dyDescent="0.3">
      <c r="A5" s="86"/>
      <c r="B5" s="86"/>
      <c r="C5" s="104" t="s">
        <v>64</v>
      </c>
      <c r="D5" s="104"/>
      <c r="E5" s="104"/>
      <c r="F5" s="104"/>
      <c r="G5" s="2"/>
      <c r="H5" s="2"/>
    </row>
    <row r="6" spans="1:8" ht="30" customHeight="1" x14ac:dyDescent="0.25">
      <c r="A6" s="105" t="s">
        <v>69</v>
      </c>
      <c r="B6" s="105"/>
      <c r="C6" s="105"/>
      <c r="D6" s="105"/>
      <c r="E6" s="105"/>
      <c r="F6" s="105"/>
      <c r="G6" s="2"/>
      <c r="H6" s="2"/>
    </row>
    <row r="7" spans="1:8" ht="17.45" x14ac:dyDescent="0.35">
      <c r="A7" s="106"/>
      <c r="B7" s="106"/>
      <c r="C7" s="106"/>
      <c r="D7" s="106"/>
      <c r="E7" s="106"/>
      <c r="F7" s="106"/>
    </row>
    <row r="8" spans="1:8" ht="37.5" customHeight="1" x14ac:dyDescent="0.25">
      <c r="A8" s="99" t="s">
        <v>19</v>
      </c>
      <c r="B8" s="107"/>
      <c r="C8" s="107"/>
      <c r="D8" s="107"/>
      <c r="E8" s="107"/>
      <c r="F8" s="107"/>
      <c r="G8" s="3"/>
      <c r="H8" s="2"/>
    </row>
    <row r="9" spans="1:8" ht="55.5" customHeight="1" x14ac:dyDescent="0.25">
      <c r="A9" s="97" t="s">
        <v>20</v>
      </c>
      <c r="B9" s="98"/>
      <c r="C9" s="98"/>
      <c r="D9" s="98"/>
      <c r="E9" s="98"/>
      <c r="F9" s="98"/>
      <c r="G9" s="3"/>
      <c r="H9" s="2"/>
    </row>
    <row r="10" spans="1:8" ht="55.5" customHeight="1" x14ac:dyDescent="0.25">
      <c r="A10" s="102" t="s">
        <v>65</v>
      </c>
      <c r="B10" s="102"/>
      <c r="C10" s="102"/>
      <c r="D10" s="102"/>
      <c r="E10" s="102"/>
      <c r="F10" s="102"/>
      <c r="G10" s="3"/>
      <c r="H10" s="2"/>
    </row>
    <row r="11" spans="1:8" ht="36.75" customHeight="1" x14ac:dyDescent="0.25">
      <c r="A11" s="99" t="s">
        <v>66</v>
      </c>
      <c r="B11" s="99"/>
      <c r="C11" s="99"/>
      <c r="D11" s="99"/>
      <c r="E11" s="99"/>
      <c r="F11" s="99"/>
      <c r="G11" s="3"/>
      <c r="H11" s="2"/>
    </row>
    <row r="12" spans="1:8" ht="21.75" customHeight="1" x14ac:dyDescent="0.25">
      <c r="A12" s="85"/>
      <c r="B12" s="85"/>
      <c r="C12" s="85"/>
      <c r="D12" s="85"/>
      <c r="E12" s="100" t="s">
        <v>52</v>
      </c>
      <c r="F12" s="100"/>
      <c r="G12" s="85"/>
      <c r="H12" s="2"/>
    </row>
    <row r="13" spans="1:8" s="7" customFormat="1" ht="78.75" x14ac:dyDescent="0.25">
      <c r="A13" s="6" t="s">
        <v>6</v>
      </c>
      <c r="B13" s="4" t="s">
        <v>5</v>
      </c>
      <c r="C13" s="6" t="s">
        <v>67</v>
      </c>
      <c r="D13" s="6" t="s">
        <v>68</v>
      </c>
      <c r="E13" s="6" t="s">
        <v>45</v>
      </c>
      <c r="F13" s="6" t="s">
        <v>46</v>
      </c>
      <c r="G13" s="85"/>
      <c r="H13" s="85"/>
    </row>
    <row r="14" spans="1:8" ht="17.45" x14ac:dyDescent="0.35">
      <c r="A14" s="92">
        <v>1</v>
      </c>
      <c r="B14" s="92">
        <v>2</v>
      </c>
      <c r="C14" s="92">
        <v>3</v>
      </c>
      <c r="D14" s="92">
        <v>4</v>
      </c>
      <c r="E14" s="92">
        <v>5</v>
      </c>
      <c r="F14" s="92">
        <v>6</v>
      </c>
      <c r="G14" s="2"/>
      <c r="H14" s="2"/>
    </row>
    <row r="15" spans="1:8" ht="25.5" customHeight="1" x14ac:dyDescent="0.25">
      <c r="A15" s="56" t="s">
        <v>0</v>
      </c>
      <c r="B15" s="57" t="s">
        <v>7</v>
      </c>
      <c r="C15" s="58">
        <f>C16</f>
        <v>33000000</v>
      </c>
      <c r="D15" s="59">
        <f>D16</f>
        <v>0</v>
      </c>
      <c r="E15" s="90">
        <f t="shared" ref="E15:E18" si="0">D15/C15*100</f>
        <v>0</v>
      </c>
      <c r="F15" s="91"/>
      <c r="G15" s="93"/>
      <c r="H15" s="2"/>
    </row>
    <row r="16" spans="1:8" ht="25.5" customHeight="1" x14ac:dyDescent="0.25">
      <c r="A16" s="56" t="s">
        <v>1</v>
      </c>
      <c r="B16" s="57" t="s">
        <v>8</v>
      </c>
      <c r="C16" s="61">
        <f>C17</f>
        <v>33000000</v>
      </c>
      <c r="D16" s="62">
        <f>D17</f>
        <v>0</v>
      </c>
      <c r="E16" s="90">
        <f t="shared" si="0"/>
        <v>0</v>
      </c>
      <c r="F16" s="91"/>
      <c r="G16" s="93"/>
      <c r="H16" s="2"/>
    </row>
    <row r="17" spans="1:8" ht="25.5" customHeight="1" x14ac:dyDescent="0.25">
      <c r="A17" s="63">
        <v>1</v>
      </c>
      <c r="B17" s="64" t="s">
        <v>21</v>
      </c>
      <c r="C17" s="65">
        <v>33000000</v>
      </c>
      <c r="D17" s="62">
        <f>D18</f>
        <v>0</v>
      </c>
      <c r="E17" s="90">
        <f t="shared" si="0"/>
        <v>0</v>
      </c>
      <c r="F17" s="91"/>
      <c r="G17" s="93"/>
      <c r="H17" s="2"/>
    </row>
    <row r="18" spans="1:8" ht="25.5" customHeight="1" x14ac:dyDescent="0.25">
      <c r="A18" s="56" t="s">
        <v>2</v>
      </c>
      <c r="B18" s="57" t="s">
        <v>11</v>
      </c>
      <c r="C18" s="65">
        <v>33000000</v>
      </c>
      <c r="D18" s="62"/>
      <c r="E18" s="90">
        <f t="shared" si="0"/>
        <v>0</v>
      </c>
      <c r="F18" s="91"/>
      <c r="G18" s="93"/>
      <c r="H18" s="2"/>
    </row>
    <row r="19" spans="1:8" ht="25.5" customHeight="1" x14ac:dyDescent="0.25">
      <c r="A19" s="56" t="s">
        <v>3</v>
      </c>
      <c r="B19" s="57" t="s">
        <v>16</v>
      </c>
      <c r="C19" s="66">
        <v>0</v>
      </c>
      <c r="D19" s="62">
        <v>0</v>
      </c>
      <c r="E19" s="60"/>
      <c r="F19" s="91"/>
      <c r="G19" s="93"/>
      <c r="H19" s="2"/>
    </row>
    <row r="20" spans="1:8" ht="25.5" customHeight="1" x14ac:dyDescent="0.25">
      <c r="A20" s="56" t="s">
        <v>4</v>
      </c>
      <c r="B20" s="57" t="s">
        <v>14</v>
      </c>
      <c r="C20" s="67"/>
      <c r="D20" s="62"/>
      <c r="E20" s="60"/>
      <c r="F20" s="91"/>
      <c r="G20" s="93"/>
      <c r="H20" s="2"/>
    </row>
    <row r="21" spans="1:8" ht="25.5" customHeight="1" x14ac:dyDescent="0.25">
      <c r="A21" s="56" t="s">
        <v>1</v>
      </c>
      <c r="B21" s="57" t="s">
        <v>15</v>
      </c>
      <c r="C21" s="68">
        <f>C22+C44</f>
        <v>3030000000</v>
      </c>
      <c r="D21" s="69">
        <f>D22+D44</f>
        <v>821315600</v>
      </c>
      <c r="E21" s="60">
        <f t="shared" ref="E21:E43" si="1">D21/C21*100</f>
        <v>27.106125412541253</v>
      </c>
      <c r="F21" s="91">
        <v>146.11551463600264</v>
      </c>
      <c r="G21" s="93"/>
      <c r="H21" s="2"/>
    </row>
    <row r="22" spans="1:8" ht="25.5" customHeight="1" x14ac:dyDescent="0.25">
      <c r="A22" s="63" t="s">
        <v>9</v>
      </c>
      <c r="B22" s="64" t="s">
        <v>12</v>
      </c>
      <c r="C22" s="70">
        <f>C23+C31+C42</f>
        <v>3030000000</v>
      </c>
      <c r="D22" s="70">
        <f>D23+D31+D42</f>
        <v>821315600</v>
      </c>
      <c r="E22" s="60">
        <f t="shared" si="1"/>
        <v>27.106125412541253</v>
      </c>
      <c r="F22" s="91">
        <v>146.11551463600264</v>
      </c>
      <c r="G22" s="93"/>
      <c r="H22" s="2"/>
    </row>
    <row r="23" spans="1:8" ht="25.5" customHeight="1" x14ac:dyDescent="0.25">
      <c r="A23" s="71">
        <v>1</v>
      </c>
      <c r="B23" s="72" t="s">
        <v>35</v>
      </c>
      <c r="C23" s="73">
        <f>C24+C25+C26+C27+C28+C29+C30</f>
        <v>2547000000</v>
      </c>
      <c r="D23" s="73">
        <f>SUM(D24:D30)</f>
        <v>546738300</v>
      </c>
      <c r="E23" s="60">
        <f t="shared" si="1"/>
        <v>21.465971731448764</v>
      </c>
      <c r="F23" s="91">
        <v>106.74450315056774</v>
      </c>
      <c r="G23" s="93"/>
      <c r="H23" s="2"/>
    </row>
    <row r="24" spans="1:8" ht="25.5" customHeight="1" x14ac:dyDescent="0.25">
      <c r="A24" s="74"/>
      <c r="B24" s="75" t="s">
        <v>22</v>
      </c>
      <c r="C24" s="76">
        <v>1287000000</v>
      </c>
      <c r="D24" s="76">
        <v>280641500</v>
      </c>
      <c r="E24" s="60">
        <f t="shared" si="1"/>
        <v>21.805866355866353</v>
      </c>
      <c r="F24" s="91">
        <v>101.54101708357697</v>
      </c>
      <c r="G24" s="93"/>
      <c r="H24" s="2"/>
    </row>
    <row r="25" spans="1:8" ht="33" customHeight="1" x14ac:dyDescent="0.25">
      <c r="A25" s="74"/>
      <c r="B25" s="77" t="s">
        <v>36</v>
      </c>
      <c r="C25" s="78">
        <v>0</v>
      </c>
      <c r="D25" s="78"/>
      <c r="E25" s="60"/>
      <c r="F25" s="91"/>
      <c r="G25" s="93"/>
      <c r="H25" s="2"/>
    </row>
    <row r="26" spans="1:8" ht="25.5" customHeight="1" x14ac:dyDescent="0.25">
      <c r="A26" s="74"/>
      <c r="B26" s="75" t="s">
        <v>23</v>
      </c>
      <c r="C26" s="76">
        <v>920000000</v>
      </c>
      <c r="D26" s="76">
        <v>193180100</v>
      </c>
      <c r="E26" s="60">
        <f t="shared" si="1"/>
        <v>20.997836956521741</v>
      </c>
      <c r="F26" s="91">
        <v>115.5955820226763</v>
      </c>
      <c r="G26" s="93"/>
      <c r="H26" s="2"/>
    </row>
    <row r="27" spans="1:8" ht="25.5" customHeight="1" x14ac:dyDescent="0.25">
      <c r="A27" s="74"/>
      <c r="B27" s="75" t="s">
        <v>24</v>
      </c>
      <c r="C27" s="76">
        <v>10000000</v>
      </c>
      <c r="D27" s="76"/>
      <c r="E27" s="60">
        <f t="shared" si="1"/>
        <v>0</v>
      </c>
      <c r="F27" s="91"/>
      <c r="G27" s="93"/>
      <c r="H27" s="2"/>
    </row>
    <row r="28" spans="1:8" ht="25.5" customHeight="1" x14ac:dyDescent="0.25">
      <c r="A28" s="74"/>
      <c r="B28" s="75" t="s">
        <v>25</v>
      </c>
      <c r="C28" s="76">
        <v>10000000</v>
      </c>
      <c r="D28" s="76"/>
      <c r="E28" s="60">
        <f t="shared" si="1"/>
        <v>0</v>
      </c>
      <c r="F28" s="91"/>
      <c r="G28" s="93"/>
      <c r="H28" s="2"/>
    </row>
    <row r="29" spans="1:8" ht="25.5" customHeight="1" x14ac:dyDescent="0.25">
      <c r="A29" s="74"/>
      <c r="B29" s="75" t="s">
        <v>26</v>
      </c>
      <c r="C29" s="76">
        <v>320000000</v>
      </c>
      <c r="D29" s="76">
        <v>72916700</v>
      </c>
      <c r="E29" s="60">
        <f t="shared" si="1"/>
        <v>22.786468750000001</v>
      </c>
      <c r="F29" s="91">
        <v>106.14742524070586</v>
      </c>
      <c r="G29" s="93"/>
      <c r="H29" s="2"/>
    </row>
    <row r="30" spans="1:8" ht="25.5" customHeight="1" x14ac:dyDescent="0.25">
      <c r="A30" s="74"/>
      <c r="B30" s="75" t="s">
        <v>27</v>
      </c>
      <c r="C30" s="76"/>
      <c r="D30" s="76"/>
      <c r="E30" s="60"/>
      <c r="F30" s="91"/>
      <c r="G30" s="93"/>
      <c r="H30" s="2"/>
    </row>
    <row r="31" spans="1:8" ht="25.5" customHeight="1" x14ac:dyDescent="0.25">
      <c r="A31" s="71">
        <v>2</v>
      </c>
      <c r="B31" s="72" t="s">
        <v>28</v>
      </c>
      <c r="C31" s="73">
        <f>C32+C33+C34+C35+C36+C37+C38+C39+C40+C41</f>
        <v>463000000</v>
      </c>
      <c r="D31" s="73">
        <f>SUM(D32:D41)</f>
        <v>266104400</v>
      </c>
      <c r="E31" s="60">
        <f>D31/C31*100</f>
        <v>57.473952483801291</v>
      </c>
      <c r="F31" s="91">
        <v>626.82414351939087</v>
      </c>
      <c r="G31" s="93"/>
      <c r="H31" s="2"/>
    </row>
    <row r="32" spans="1:8" ht="25.5" customHeight="1" x14ac:dyDescent="0.25">
      <c r="A32" s="74"/>
      <c r="B32" s="79" t="s">
        <v>37</v>
      </c>
      <c r="C32" s="76">
        <v>32000000</v>
      </c>
      <c r="D32" s="76">
        <v>4326800</v>
      </c>
      <c r="E32" s="60">
        <f t="shared" si="1"/>
        <v>13.521250000000002</v>
      </c>
      <c r="F32" s="91">
        <v>101.55615538082385</v>
      </c>
      <c r="G32" s="93"/>
      <c r="H32" s="2"/>
    </row>
    <row r="33" spans="1:8" ht="25.5" customHeight="1" x14ac:dyDescent="0.25">
      <c r="A33" s="74"/>
      <c r="B33" s="79" t="s">
        <v>38</v>
      </c>
      <c r="C33" s="76">
        <v>64000000</v>
      </c>
      <c r="D33" s="76">
        <v>15110000</v>
      </c>
      <c r="E33" s="60">
        <f t="shared" si="1"/>
        <v>23.609375</v>
      </c>
      <c r="F33" s="91">
        <v>129.14529914529916</v>
      </c>
      <c r="G33" s="93"/>
      <c r="H33" s="2"/>
    </row>
    <row r="34" spans="1:8" ht="25.5" customHeight="1" x14ac:dyDescent="0.25">
      <c r="A34" s="74"/>
      <c r="B34" s="79" t="s">
        <v>39</v>
      </c>
      <c r="C34" s="76">
        <v>4800000</v>
      </c>
      <c r="D34" s="76">
        <v>462000</v>
      </c>
      <c r="E34" s="60">
        <f t="shared" si="1"/>
        <v>9.625</v>
      </c>
      <c r="F34" s="91">
        <v>141.41414141414143</v>
      </c>
      <c r="G34" s="93"/>
      <c r="H34" s="2"/>
    </row>
    <row r="35" spans="1:8" ht="25.5" customHeight="1" x14ac:dyDescent="0.25">
      <c r="A35" s="74"/>
      <c r="B35" s="79" t="s">
        <v>40</v>
      </c>
      <c r="C35" s="76">
        <v>12000000</v>
      </c>
      <c r="D35" s="76"/>
      <c r="E35" s="60">
        <f t="shared" si="1"/>
        <v>0</v>
      </c>
      <c r="F35" s="91"/>
      <c r="G35" s="93"/>
      <c r="H35" s="2"/>
    </row>
    <row r="36" spans="1:8" ht="25.5" customHeight="1" x14ac:dyDescent="0.25">
      <c r="A36" s="74"/>
      <c r="B36" s="79" t="s">
        <v>41</v>
      </c>
      <c r="C36" s="76">
        <v>10000000</v>
      </c>
      <c r="D36" s="76">
        <v>1800000</v>
      </c>
      <c r="E36" s="60">
        <f t="shared" si="1"/>
        <v>18</v>
      </c>
      <c r="F36" s="91">
        <v>89.552238805970148</v>
      </c>
      <c r="G36" s="93"/>
      <c r="H36" s="2"/>
    </row>
    <row r="37" spans="1:8" ht="25.5" customHeight="1" x14ac:dyDescent="0.25">
      <c r="A37" s="74"/>
      <c r="B37" s="79" t="s">
        <v>42</v>
      </c>
      <c r="C37" s="76">
        <v>62400000</v>
      </c>
      <c r="D37" s="76">
        <v>15555600</v>
      </c>
      <c r="E37" s="60">
        <f t="shared" si="1"/>
        <v>24.928846153846155</v>
      </c>
      <c r="F37" s="91">
        <v>100</v>
      </c>
      <c r="G37" s="93"/>
      <c r="H37" s="2"/>
    </row>
    <row r="38" spans="1:8" ht="47.25" customHeight="1" x14ac:dyDescent="0.25">
      <c r="A38" s="74"/>
      <c r="B38" s="77" t="s">
        <v>43</v>
      </c>
      <c r="C38" s="76">
        <v>200000000</v>
      </c>
      <c r="D38" s="76">
        <v>221782000</v>
      </c>
      <c r="E38" s="60">
        <f t="shared" si="1"/>
        <v>110.89100000000001</v>
      </c>
      <c r="F38" s="91"/>
      <c r="G38" s="93"/>
      <c r="H38" s="2"/>
    </row>
    <row r="39" spans="1:8" ht="40.5" customHeight="1" x14ac:dyDescent="0.25">
      <c r="A39" s="74"/>
      <c r="B39" s="77" t="s">
        <v>29</v>
      </c>
      <c r="C39" s="76">
        <v>20000000</v>
      </c>
      <c r="D39" s="76"/>
      <c r="E39" s="60">
        <f t="shared" si="1"/>
        <v>0</v>
      </c>
      <c r="F39" s="91"/>
      <c r="G39" s="93"/>
      <c r="H39" s="2"/>
    </row>
    <row r="40" spans="1:8" ht="31.5" customHeight="1" x14ac:dyDescent="0.25">
      <c r="A40" s="74"/>
      <c r="B40" s="80" t="s">
        <v>44</v>
      </c>
      <c r="C40" s="76">
        <v>47800000</v>
      </c>
      <c r="D40" s="76">
        <v>1468000</v>
      </c>
      <c r="E40" s="60">
        <f t="shared" si="1"/>
        <v>3.0711297071129708</v>
      </c>
      <c r="F40" s="91"/>
      <c r="G40" s="93"/>
      <c r="H40" s="2"/>
    </row>
    <row r="41" spans="1:8" ht="25.5" customHeight="1" x14ac:dyDescent="0.25">
      <c r="A41" s="71"/>
      <c r="B41" s="75" t="s">
        <v>30</v>
      </c>
      <c r="C41" s="76">
        <v>10000000</v>
      </c>
      <c r="D41" s="76">
        <v>5600000</v>
      </c>
      <c r="E41" s="60">
        <f t="shared" si="1"/>
        <v>56.000000000000007</v>
      </c>
      <c r="F41" s="91">
        <v>65.116279069767444</v>
      </c>
      <c r="G41" s="93"/>
      <c r="H41" s="2"/>
    </row>
    <row r="42" spans="1:8" ht="25.5" customHeight="1" x14ac:dyDescent="0.25">
      <c r="A42" s="71">
        <v>3</v>
      </c>
      <c r="B42" s="72" t="s">
        <v>31</v>
      </c>
      <c r="C42" s="73">
        <f>C43</f>
        <v>20000000</v>
      </c>
      <c r="D42" s="73">
        <f>D43</f>
        <v>8472900</v>
      </c>
      <c r="E42" s="60">
        <f t="shared" si="1"/>
        <v>42.3645</v>
      </c>
      <c r="F42" s="91">
        <v>113.669170914945</v>
      </c>
      <c r="G42" s="93"/>
      <c r="H42" s="2"/>
    </row>
    <row r="43" spans="1:8" ht="25.5" customHeight="1" x14ac:dyDescent="0.25">
      <c r="A43" s="81"/>
      <c r="B43" s="75" t="s">
        <v>32</v>
      </c>
      <c r="C43" s="76">
        <v>20000000</v>
      </c>
      <c r="D43" s="76">
        <v>8472900</v>
      </c>
      <c r="E43" s="60">
        <f t="shared" si="1"/>
        <v>42.3645</v>
      </c>
      <c r="F43" s="91">
        <v>113.669170914945</v>
      </c>
      <c r="G43" s="93"/>
      <c r="H43" s="2"/>
    </row>
    <row r="44" spans="1:8" s="13" customFormat="1" ht="25.5" customHeight="1" x14ac:dyDescent="0.25">
      <c r="A44" s="56" t="s">
        <v>10</v>
      </c>
      <c r="B44" s="57" t="s">
        <v>13</v>
      </c>
      <c r="C44" s="82">
        <f>C45</f>
        <v>0</v>
      </c>
      <c r="D44" s="83"/>
      <c r="E44" s="60"/>
      <c r="F44" s="91"/>
      <c r="G44" s="2"/>
      <c r="H44" s="12"/>
    </row>
    <row r="45" spans="1:8" ht="54" customHeight="1" x14ac:dyDescent="0.25">
      <c r="A45" s="74"/>
      <c r="B45" s="64" t="s">
        <v>43</v>
      </c>
      <c r="C45" s="76"/>
      <c r="D45" s="76"/>
      <c r="E45" s="60"/>
      <c r="F45" s="91"/>
      <c r="G45" s="2"/>
      <c r="H45" s="2"/>
    </row>
    <row r="47" spans="1:8" ht="17.45" x14ac:dyDescent="0.35">
      <c r="D47" s="101"/>
      <c r="E47" s="101"/>
      <c r="F47" s="101"/>
    </row>
    <row r="48" spans="1:8" x14ac:dyDescent="0.25">
      <c r="D48" s="95" t="s">
        <v>33</v>
      </c>
      <c r="E48" s="95"/>
      <c r="F48" s="95"/>
    </row>
    <row r="49" spans="4:6" ht="17.45" x14ac:dyDescent="0.35">
      <c r="D49" s="94" t="s">
        <v>70</v>
      </c>
      <c r="E49" s="94"/>
      <c r="F49" s="94"/>
    </row>
    <row r="50" spans="4:6" ht="17.45" x14ac:dyDescent="0.35">
      <c r="D50" s="95"/>
      <c r="E50" s="95"/>
      <c r="F50" s="95"/>
    </row>
    <row r="53" spans="4:6" x14ac:dyDescent="0.25">
      <c r="D53" s="96" t="s">
        <v>54</v>
      </c>
      <c r="E53" s="96"/>
      <c r="F53" s="96"/>
    </row>
  </sheetData>
  <mergeCells count="19">
    <mergeCell ref="A10:F10"/>
    <mergeCell ref="E1:F1"/>
    <mergeCell ref="A2:B2"/>
    <mergeCell ref="C2:F2"/>
    <mergeCell ref="A3:B3"/>
    <mergeCell ref="C3:F3"/>
    <mergeCell ref="C4:F4"/>
    <mergeCell ref="C5:F5"/>
    <mergeCell ref="A6:F6"/>
    <mergeCell ref="A7:F7"/>
    <mergeCell ref="A8:F8"/>
    <mergeCell ref="A9:F9"/>
    <mergeCell ref="D53:F53"/>
    <mergeCell ref="A11:F11"/>
    <mergeCell ref="E12:F12"/>
    <mergeCell ref="D47:F47"/>
    <mergeCell ref="D48:F48"/>
    <mergeCell ref="D49:F49"/>
    <mergeCell ref="D50:F50"/>
  </mergeCells>
  <pageMargins left="0.31496062992125984" right="0" top="0.74" bottom="0.55118110236220474"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Biểu 3 Q1</vt:lpstr>
      <vt:lpstr>Biểu 3 Q2</vt:lpstr>
      <vt:lpstr>Biểu 3 Q1.2021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Dell</cp:lastModifiedBy>
  <cp:lastPrinted>2021-06-23T23:24:43Z</cp:lastPrinted>
  <dcterms:created xsi:type="dcterms:W3CDTF">2016-10-14T10:52:32Z</dcterms:created>
  <dcterms:modified xsi:type="dcterms:W3CDTF">2021-06-24T00:26:07Z</dcterms:modified>
</cp:coreProperties>
</file>